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dfw-my.sharepoint.com/personal/david_custer_wildlife_ca_gov/Documents/"/>
    </mc:Choice>
  </mc:AlternateContent>
  <xr:revisionPtr revIDLastSave="82" documentId="13_ncr:1_{A52B2C7A-5967-49DC-A2A5-7CA937A72499}" xr6:coauthVersionLast="47" xr6:coauthVersionMax="47" xr10:uidLastSave="{1E3D503E-E16C-4EFE-84F4-787585E59DA9}"/>
  <bookViews>
    <workbookView xWindow="10245" yWindow="0" windowWidth="10245" windowHeight="11520" xr2:uid="{C8AD6370-E54F-4DBA-A67B-76808E562084}"/>
  </bookViews>
  <sheets>
    <sheet name="24-25"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2" i="2" l="1"/>
  <c r="AC92" i="2" s="1"/>
  <c r="J93" i="2"/>
  <c r="AC93" i="2" s="1"/>
  <c r="J94" i="2"/>
  <c r="AC94" i="2" s="1"/>
  <c r="J89" i="2"/>
  <c r="AF89" i="2" s="1"/>
  <c r="J90" i="2"/>
  <c r="V90" i="2" s="1"/>
  <c r="J91" i="2"/>
  <c r="AC91" i="2" s="1"/>
  <c r="V94" i="2" l="1"/>
  <c r="AF94" i="2"/>
  <c r="AE94" i="2"/>
  <c r="AG94" i="2"/>
  <c r="AD94" i="2"/>
  <c r="V93" i="2"/>
  <c r="AG93" i="2"/>
  <c r="AF93" i="2"/>
  <c r="AE93" i="2"/>
  <c r="AD93" i="2"/>
  <c r="V92" i="2"/>
  <c r="AG92" i="2"/>
  <c r="AF92" i="2"/>
  <c r="AE92" i="2"/>
  <c r="AD92" i="2"/>
  <c r="V91" i="2"/>
  <c r="AE91" i="2"/>
  <c r="AG91" i="2"/>
  <c r="AF91" i="2"/>
  <c r="AD91" i="2"/>
  <c r="AG90" i="2"/>
  <c r="AC90" i="2"/>
  <c r="AD90" i="2"/>
  <c r="AF90" i="2"/>
  <c r="AE90" i="2"/>
  <c r="AC89" i="2"/>
  <c r="AE89" i="2"/>
  <c r="V89" i="2"/>
  <c r="AG89" i="2"/>
  <c r="AD89" i="2"/>
  <c r="AC84" i="2"/>
  <c r="J85" i="2"/>
  <c r="AC85" i="2" s="1"/>
  <c r="J86" i="2"/>
  <c r="AC86" i="2" s="1"/>
  <c r="J87" i="2"/>
  <c r="AD87" i="2" s="1"/>
  <c r="J88" i="2"/>
  <c r="AC88" i="2" s="1"/>
  <c r="AG84" i="2"/>
  <c r="AF84" i="2"/>
  <c r="AE84" i="2"/>
  <c r="AD84" i="2"/>
  <c r="AG83" i="2"/>
  <c r="AF83" i="2"/>
  <c r="AE83" i="2"/>
  <c r="AD83" i="2"/>
  <c r="AC83" i="2"/>
  <c r="AG82" i="2"/>
  <c r="AF82" i="2"/>
  <c r="AE82" i="2"/>
  <c r="AD82" i="2"/>
  <c r="AC82" i="2"/>
  <c r="AG81" i="2"/>
  <c r="AF81" i="2"/>
  <c r="AE81" i="2"/>
  <c r="AD81" i="2"/>
  <c r="AC81" i="2"/>
  <c r="J81" i="2"/>
  <c r="V81" i="2" s="1"/>
  <c r="J82" i="2"/>
  <c r="V82" i="2" s="1"/>
  <c r="J83" i="2"/>
  <c r="V83" i="2" s="1"/>
  <c r="J84" i="2"/>
  <c r="V84" i="2" s="1"/>
  <c r="AG80" i="2"/>
  <c r="AF80" i="2"/>
  <c r="AE80" i="2"/>
  <c r="AD80" i="2"/>
  <c r="AC80" i="2"/>
  <c r="AG79" i="2"/>
  <c r="AF79" i="2"/>
  <c r="AE79" i="2"/>
  <c r="AD79" i="2"/>
  <c r="AC79" i="2"/>
  <c r="AG78" i="2"/>
  <c r="AF78" i="2"/>
  <c r="AE78" i="2"/>
  <c r="AD78" i="2"/>
  <c r="AC78" i="2"/>
  <c r="AG77" i="2"/>
  <c r="AF77" i="2"/>
  <c r="AE77" i="2"/>
  <c r="AD77" i="2"/>
  <c r="AC77" i="2"/>
  <c r="AG76" i="2"/>
  <c r="AE76" i="2"/>
  <c r="AF76" i="2"/>
  <c r="AD76" i="2"/>
  <c r="AC76" i="2"/>
  <c r="J76" i="2"/>
  <c r="V76" i="2" s="1"/>
  <c r="J77" i="2"/>
  <c r="V77" i="2" s="1"/>
  <c r="J78" i="2"/>
  <c r="V78" i="2" s="1"/>
  <c r="J79" i="2"/>
  <c r="V79" i="2" s="1"/>
  <c r="J80" i="2"/>
  <c r="V80" i="2" s="1"/>
  <c r="V88" i="2" l="1"/>
  <c r="AG88" i="2"/>
  <c r="AE88" i="2"/>
  <c r="AD88" i="2"/>
  <c r="AF88" i="2"/>
  <c r="AG87" i="2"/>
  <c r="AC87" i="2"/>
  <c r="V87" i="2"/>
  <c r="AF87" i="2"/>
  <c r="AE87" i="2"/>
  <c r="V86" i="2"/>
  <c r="AF86" i="2"/>
  <c r="AG86" i="2"/>
  <c r="AE86" i="2"/>
  <c r="AD86" i="2"/>
  <c r="V85" i="2"/>
  <c r="AG85" i="2"/>
  <c r="AF85" i="2"/>
  <c r="AE85" i="2"/>
  <c r="AD85" i="2"/>
  <c r="AG75" i="2"/>
  <c r="AF75" i="2"/>
  <c r="AE75" i="2"/>
  <c r="AD75" i="2"/>
  <c r="AC75" i="2"/>
  <c r="AG74" i="2"/>
  <c r="AF74" i="2"/>
  <c r="AE74" i="2"/>
  <c r="AD74" i="2"/>
  <c r="AC74" i="2"/>
  <c r="J74" i="2"/>
  <c r="V74" i="2" s="1"/>
  <c r="J75" i="2"/>
  <c r="V75" i="2" s="1"/>
  <c r="AG73" i="2"/>
  <c r="V73" i="2"/>
  <c r="AF73" i="2"/>
  <c r="AE73" i="2"/>
  <c r="AD73" i="2"/>
  <c r="AC73" i="2"/>
  <c r="AG72" i="2"/>
  <c r="V72" i="2"/>
  <c r="AF72" i="2"/>
  <c r="AE72" i="2"/>
  <c r="AD72" i="2"/>
  <c r="AC72" i="2"/>
  <c r="AC71" i="2"/>
  <c r="AD71" i="2"/>
  <c r="AE71" i="2"/>
  <c r="AF71" i="2"/>
  <c r="AG71" i="2"/>
  <c r="V71" i="2"/>
  <c r="J71" i="2"/>
  <c r="J72" i="2"/>
  <c r="J73" i="2"/>
  <c r="J69" i="2"/>
  <c r="AG69" i="2" s="1"/>
  <c r="AG68" i="2"/>
  <c r="V68" i="2"/>
  <c r="AF68" i="2"/>
  <c r="AE68" i="2"/>
  <c r="AD68" i="2"/>
  <c r="AC68" i="2"/>
  <c r="J68" i="2"/>
  <c r="V67" i="2"/>
  <c r="AG67" i="2"/>
  <c r="AF67" i="2"/>
  <c r="AE67" i="2"/>
  <c r="AD67" i="2"/>
  <c r="AC67" i="2"/>
  <c r="J67" i="2"/>
  <c r="AC66" i="2"/>
  <c r="AD66" i="2"/>
  <c r="AE66" i="2"/>
  <c r="AF66" i="2"/>
  <c r="AG66" i="2"/>
  <c r="V66" i="2"/>
  <c r="J66" i="2"/>
  <c r="V64" i="2"/>
  <c r="AG64" i="2"/>
  <c r="AF64" i="2"/>
  <c r="AE64" i="2"/>
  <c r="AD64" i="2"/>
  <c r="AC64" i="2"/>
  <c r="J64" i="2"/>
  <c r="V63" i="2"/>
  <c r="AG63" i="2"/>
  <c r="AF63" i="2"/>
  <c r="AE63" i="2"/>
  <c r="AD63" i="2"/>
  <c r="AC63" i="2"/>
  <c r="J63" i="2"/>
  <c r="AG62" i="2"/>
  <c r="V62" i="2"/>
  <c r="AF62" i="2"/>
  <c r="AE62" i="2"/>
  <c r="AD62" i="2"/>
  <c r="AC62" i="2"/>
  <c r="J62" i="2"/>
  <c r="AG61" i="2"/>
  <c r="V61" i="2"/>
  <c r="AF61" i="2"/>
  <c r="AE61" i="2"/>
  <c r="AD61" i="2"/>
  <c r="AC61" i="2"/>
  <c r="J61" i="2"/>
  <c r="AG60" i="2"/>
  <c r="V60" i="2"/>
  <c r="AF60" i="2"/>
  <c r="AE60" i="2"/>
  <c r="AD60" i="2"/>
  <c r="AC60" i="2"/>
  <c r="J60" i="2"/>
  <c r="A60" i="2"/>
  <c r="A61" i="2"/>
  <c r="A62" i="2"/>
  <c r="A63" i="2"/>
  <c r="AC54" i="2"/>
  <c r="AD54" i="2"/>
  <c r="AE54" i="2"/>
  <c r="AF54" i="2"/>
  <c r="AG54" i="2"/>
  <c r="AD57" i="2"/>
  <c r="AG57" i="2"/>
  <c r="V54" i="2"/>
  <c r="V57" i="2"/>
  <c r="J54" i="2"/>
  <c r="J55" i="2"/>
  <c r="AD55" i="2" s="1"/>
  <c r="J56" i="2"/>
  <c r="V56" i="2" s="1"/>
  <c r="J57" i="2"/>
  <c r="AC57" i="2" s="1"/>
  <c r="J58" i="2"/>
  <c r="AD58" i="2" s="1"/>
  <c r="J59" i="2"/>
  <c r="V59" i="2" s="1"/>
  <c r="A54" i="2"/>
  <c r="A55" i="2"/>
  <c r="A56" i="2"/>
  <c r="A57" i="2"/>
  <c r="A58" i="2"/>
  <c r="A59" i="2"/>
  <c r="AG52" i="2"/>
  <c r="AF52" i="2"/>
  <c r="AE52" i="2"/>
  <c r="AD52" i="2"/>
  <c r="AC52" i="2"/>
  <c r="J52" i="2"/>
  <c r="V52" i="2" s="1"/>
  <c r="A52" i="2"/>
  <c r="AG51" i="2"/>
  <c r="V51" i="2"/>
  <c r="AF51" i="2"/>
  <c r="AE51" i="2"/>
  <c r="AD51" i="2"/>
  <c r="AC51" i="2"/>
  <c r="J51" i="2"/>
  <c r="A51" i="2"/>
  <c r="AG50" i="2"/>
  <c r="AF50" i="2"/>
  <c r="AE50" i="2"/>
  <c r="AD50" i="2"/>
  <c r="AC50" i="2"/>
  <c r="J50" i="2"/>
  <c r="V50" i="2" s="1"/>
  <c r="AG49" i="2"/>
  <c r="AF49" i="2"/>
  <c r="AE49" i="2"/>
  <c r="AD49" i="2"/>
  <c r="AC49" i="2"/>
  <c r="J49" i="2"/>
  <c r="B50" i="2"/>
  <c r="B49" i="2"/>
  <c r="V49" i="2"/>
  <c r="A50" i="2"/>
  <c r="A49" i="2"/>
  <c r="AG48" i="2"/>
  <c r="AF48" i="2"/>
  <c r="AE48" i="2"/>
  <c r="AD48" i="2"/>
  <c r="AC48" i="2"/>
  <c r="J48" i="2"/>
  <c r="V48" i="2" s="1"/>
  <c r="AG47" i="2"/>
  <c r="AF47" i="2"/>
  <c r="AE47" i="2"/>
  <c r="AD47" i="2"/>
  <c r="AC47" i="2"/>
  <c r="J47" i="2"/>
  <c r="V47" i="2" s="1"/>
  <c r="AG46" i="2"/>
  <c r="AF46" i="2"/>
  <c r="AE46" i="2"/>
  <c r="AD46" i="2"/>
  <c r="AC46" i="2"/>
  <c r="J46" i="2"/>
  <c r="V46" i="2" s="1"/>
  <c r="AG45" i="2"/>
  <c r="AF45" i="2"/>
  <c r="AE45" i="2"/>
  <c r="AD45" i="2"/>
  <c r="AC45" i="2"/>
  <c r="J45" i="2"/>
  <c r="V45" i="2" s="1"/>
  <c r="AG44" i="2"/>
  <c r="AF44" i="2"/>
  <c r="AE44" i="2"/>
  <c r="AD44" i="2"/>
  <c r="AC44" i="2"/>
  <c r="J44" i="2"/>
  <c r="V44" i="2" s="1"/>
  <c r="AG43" i="2"/>
  <c r="AF43" i="2"/>
  <c r="AE43" i="2"/>
  <c r="AD43" i="2"/>
  <c r="AC43" i="2"/>
  <c r="J43" i="2"/>
  <c r="V42" i="2"/>
  <c r="V43" i="2"/>
  <c r="AG42" i="2"/>
  <c r="AF42" i="2"/>
  <c r="AE42" i="2"/>
  <c r="AD42" i="2"/>
  <c r="AC42" i="2"/>
  <c r="J42" i="2"/>
  <c r="AE41" i="2"/>
  <c r="AG41" i="2"/>
  <c r="AF41" i="2"/>
  <c r="AD41" i="2"/>
  <c r="AC41" i="2"/>
  <c r="J41" i="2"/>
  <c r="V41" i="2" s="1"/>
  <c r="AG40" i="2"/>
  <c r="AF40" i="2"/>
  <c r="AE40" i="2"/>
  <c r="AD40" i="2"/>
  <c r="AC40" i="2"/>
  <c r="J40" i="2"/>
  <c r="AG39" i="2"/>
  <c r="V39" i="2"/>
  <c r="V40" i="2"/>
  <c r="AF39" i="2"/>
  <c r="AE39" i="2"/>
  <c r="AD39" i="2"/>
  <c r="AC39" i="2"/>
  <c r="J39" i="2"/>
  <c r="AG38" i="2"/>
  <c r="AF38" i="2"/>
  <c r="AE38" i="2"/>
  <c r="AD38" i="2"/>
  <c r="AC38" i="2"/>
  <c r="J38" i="2"/>
  <c r="V38" i="2" s="1"/>
  <c r="AG37" i="2"/>
  <c r="AF37" i="2"/>
  <c r="AE37" i="2"/>
  <c r="AD37" i="2"/>
  <c r="AC37" i="2"/>
  <c r="J37" i="2"/>
  <c r="AG36" i="2"/>
  <c r="AF36" i="2"/>
  <c r="AE36" i="2"/>
  <c r="AD36" i="2"/>
  <c r="AC36" i="2"/>
  <c r="J36" i="2"/>
  <c r="V36" i="2" s="1"/>
  <c r="AG35" i="2"/>
  <c r="AF35" i="2"/>
  <c r="AE35" i="2"/>
  <c r="AD35" i="2"/>
  <c r="AC35" i="2"/>
  <c r="J35" i="2"/>
  <c r="V35" i="2" s="1"/>
  <c r="V37" i="2"/>
  <c r="AG34" i="2"/>
  <c r="AF34" i="2"/>
  <c r="AE34" i="2"/>
  <c r="AD34" i="2"/>
  <c r="AC34" i="2"/>
  <c r="J34" i="2"/>
  <c r="V34" i="2" s="1"/>
  <c r="AG33" i="2"/>
  <c r="AF33" i="2"/>
  <c r="AE33" i="2"/>
  <c r="AD33" i="2"/>
  <c r="AC33" i="2"/>
  <c r="J33" i="2"/>
  <c r="AG32" i="2"/>
  <c r="AF32" i="2"/>
  <c r="AE32" i="2"/>
  <c r="AD32" i="2"/>
  <c r="AC32" i="2"/>
  <c r="J32" i="2"/>
  <c r="V32" i="2" s="1"/>
  <c r="V33" i="2"/>
  <c r="AG31" i="2"/>
  <c r="AF31" i="2"/>
  <c r="AE31" i="2"/>
  <c r="AD31" i="2"/>
  <c r="AC31" i="2"/>
  <c r="J31" i="2"/>
  <c r="V31" i="2" s="1"/>
  <c r="AG30" i="2"/>
  <c r="AF30" i="2"/>
  <c r="AE30" i="2"/>
  <c r="AD30" i="2"/>
  <c r="AC30" i="2"/>
  <c r="J30" i="2"/>
  <c r="V30" i="2" s="1"/>
  <c r="AG29" i="2"/>
  <c r="AF29" i="2"/>
  <c r="AE29" i="2"/>
  <c r="AD29" i="2"/>
  <c r="AC29" i="2"/>
  <c r="J29" i="2"/>
  <c r="V29" i="2" s="1"/>
  <c r="V28" i="2"/>
  <c r="AG28" i="2"/>
  <c r="AF28" i="2"/>
  <c r="AE28" i="2"/>
  <c r="AD28" i="2"/>
  <c r="AC28" i="2"/>
  <c r="J28" i="2"/>
  <c r="AG27" i="2"/>
  <c r="AF27" i="2"/>
  <c r="AE27" i="2"/>
  <c r="AD27" i="2"/>
  <c r="AC27" i="2"/>
  <c r="J27" i="2"/>
  <c r="V27" i="2" s="1"/>
  <c r="V26" i="2"/>
  <c r="AG26" i="2"/>
  <c r="AF26" i="2"/>
  <c r="AE26" i="2"/>
  <c r="AD26" i="2"/>
  <c r="AC26" i="2"/>
  <c r="J26" i="2"/>
  <c r="AG25" i="2"/>
  <c r="AF25" i="2"/>
  <c r="AE25" i="2"/>
  <c r="AD25" i="2"/>
  <c r="AC25" i="2"/>
  <c r="J25" i="2"/>
  <c r="AG24" i="2"/>
  <c r="AF24" i="2"/>
  <c r="AE24" i="2"/>
  <c r="AD24" i="2"/>
  <c r="AC24" i="2"/>
  <c r="J24" i="2"/>
  <c r="AG23" i="2"/>
  <c r="AF23" i="2"/>
  <c r="AE23" i="2"/>
  <c r="AD23" i="2"/>
  <c r="AC23" i="2"/>
  <c r="J23" i="2"/>
  <c r="V23" i="2" s="1"/>
  <c r="AG22" i="2"/>
  <c r="V22" i="2"/>
  <c r="V24" i="2"/>
  <c r="V25" i="2"/>
  <c r="AF22" i="2"/>
  <c r="AE22" i="2"/>
  <c r="AD22" i="2"/>
  <c r="AC22" i="2"/>
  <c r="J22" i="2"/>
  <c r="AG21" i="2"/>
  <c r="V21" i="2"/>
  <c r="AF21" i="2"/>
  <c r="AE21" i="2"/>
  <c r="AD21" i="2"/>
  <c r="AC21" i="2"/>
  <c r="J21" i="2"/>
  <c r="AG20" i="2"/>
  <c r="AF20" i="2"/>
  <c r="AE20" i="2"/>
  <c r="AD20" i="2"/>
  <c r="AC20" i="2"/>
  <c r="J20" i="2"/>
  <c r="AG19" i="2"/>
  <c r="V19" i="2"/>
  <c r="V20" i="2"/>
  <c r="AF19" i="2"/>
  <c r="AE19" i="2"/>
  <c r="AD19" i="2"/>
  <c r="AC19" i="2"/>
  <c r="J19" i="2"/>
  <c r="V17" i="2"/>
  <c r="V18" i="2"/>
  <c r="AG18" i="2"/>
  <c r="AF18" i="2"/>
  <c r="AE18" i="2"/>
  <c r="AD18" i="2"/>
  <c r="AC18" i="2"/>
  <c r="J18" i="2"/>
  <c r="AG17" i="2"/>
  <c r="AF17" i="2"/>
  <c r="AE17" i="2"/>
  <c r="AD17" i="2"/>
  <c r="AC17" i="2"/>
  <c r="J17" i="2"/>
  <c r="AG16" i="2"/>
  <c r="AF16" i="2"/>
  <c r="AE16" i="2"/>
  <c r="AD16" i="2"/>
  <c r="AC16" i="2"/>
  <c r="J16" i="2"/>
  <c r="V16" i="2" s="1"/>
  <c r="AG15" i="2"/>
  <c r="V15" i="2"/>
  <c r="AF15" i="2"/>
  <c r="AE15" i="2"/>
  <c r="AD15" i="2"/>
  <c r="AC15" i="2"/>
  <c r="J15" i="2"/>
  <c r="AG14" i="2"/>
  <c r="V14" i="2"/>
  <c r="AF14" i="2"/>
  <c r="AE14" i="2"/>
  <c r="AD14" i="2"/>
  <c r="AC14" i="2"/>
  <c r="J14" i="2"/>
  <c r="AG13" i="2"/>
  <c r="V13" i="2"/>
  <c r="AF13" i="2"/>
  <c r="AE13" i="2"/>
  <c r="AD13" i="2"/>
  <c r="AC13" i="2"/>
  <c r="J13" i="2"/>
  <c r="V12" i="2"/>
  <c r="AC12" i="2"/>
  <c r="AD12" i="2"/>
  <c r="AE12" i="2"/>
  <c r="AF12" i="2"/>
  <c r="AG12" i="2"/>
  <c r="J12" i="2"/>
  <c r="V9" i="2"/>
  <c r="V11" i="2"/>
  <c r="AC11" i="2"/>
  <c r="AD11" i="2"/>
  <c r="AE11" i="2"/>
  <c r="AF11" i="2"/>
  <c r="AG11" i="2"/>
  <c r="J11" i="2"/>
  <c r="J9" i="2"/>
  <c r="J10" i="2"/>
  <c r="AF10" i="2" s="1"/>
  <c r="AB7" i="2"/>
  <c r="AA7" i="2"/>
  <c r="Z7" i="2"/>
  <c r="Y7" i="2"/>
  <c r="X7" i="2"/>
  <c r="W7" i="2"/>
  <c r="U7" i="2"/>
  <c r="T7" i="2"/>
  <c r="S7" i="2"/>
  <c r="R7" i="2"/>
  <c r="Q7" i="2"/>
  <c r="AF69" i="2" l="1"/>
  <c r="AD69" i="2"/>
  <c r="AC69" i="2"/>
  <c r="AE69" i="2"/>
  <c r="AF59" i="2"/>
  <c r="AE59" i="2"/>
  <c r="AD59" i="2"/>
  <c r="AG59" i="2"/>
  <c r="AC59" i="2"/>
  <c r="AG58" i="2"/>
  <c r="AF58" i="2"/>
  <c r="AE58" i="2"/>
  <c r="AC58" i="2"/>
  <c r="V58" i="2"/>
  <c r="AF57" i="2"/>
  <c r="AE57" i="2"/>
  <c r="AF56" i="2"/>
  <c r="AE56" i="2"/>
  <c r="AG56" i="2"/>
  <c r="AD56" i="2"/>
  <c r="AC56" i="2"/>
  <c r="AG55" i="2"/>
  <c r="AF55" i="2"/>
  <c r="V55" i="2"/>
  <c r="AC55" i="2"/>
  <c r="AE55" i="2"/>
  <c r="AG9" i="2"/>
  <c r="AF9" i="2"/>
  <c r="V10" i="2"/>
  <c r="AE10" i="2"/>
  <c r="AD10" i="2"/>
  <c r="AC10" i="2"/>
  <c r="AE9" i="2"/>
  <c r="AD9" i="2"/>
  <c r="AC9" i="2"/>
  <c r="AG10" i="2"/>
  <c r="J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Phillips, Jeanine@Wildlife</author>
    <author>McKibbin, Chris@DFG</author>
    <author>Julienne, Jason@Wildlife</author>
  </authors>
  <commentList>
    <comment ref="A5" authorId="0" shapeId="0" xr:uid="{CE2E9B24-D6F6-4201-A6B5-1D65020F3FAE}">
      <text>
        <r>
          <rPr>
            <sz val="9"/>
            <color indexed="81"/>
            <rFont val="Tahoma"/>
            <family val="2"/>
          </rPr>
          <t>Date and time trapping commenced for the current sampling period (use RR trap)</t>
        </r>
      </text>
    </comment>
    <comment ref="C5" authorId="0" shapeId="0" xr:uid="{269639DF-1691-4C50-A0B8-21CC9510286E}">
      <text>
        <r>
          <rPr>
            <sz val="9"/>
            <color indexed="81"/>
            <rFont val="Tahoma"/>
            <family val="2"/>
          </rPr>
          <t>Date and time sampling ended for the current sampling period (use RR trap)</t>
        </r>
      </text>
    </comment>
    <comment ref="E5" authorId="1" shapeId="0" xr:uid="{20D6464A-6219-4C0C-AC7D-B7FA3B952E73}">
      <text>
        <r>
          <rPr>
            <sz val="9"/>
            <color indexed="81"/>
            <rFont val="Tahoma"/>
            <family val="2"/>
          </rPr>
          <t>Number of hours since last RST maintenance event (use RR trap)</t>
        </r>
      </text>
    </comment>
    <comment ref="F5" authorId="2" shapeId="0" xr:uid="{B4B0E426-B975-4B53-BE2C-1FCD1346D761}">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RR and RL are trap designations.</t>
        </r>
      </text>
    </comment>
    <comment ref="H5" authorId="1" shapeId="0" xr:uid="{0F0AC34A-676B-467A-A6A7-92DDB77CC985}">
      <text>
        <r>
          <rPr>
            <sz val="9"/>
            <color indexed="81"/>
            <rFont val="Tahoma"/>
            <family val="2"/>
          </rPr>
          <t xml:space="preserve">Total cone revolutions completed during sampling period. </t>
        </r>
      </text>
    </comment>
    <comment ref="J5" authorId="1" shapeId="0" xr:uid="{E4B87100-B3A0-482C-9336-70698CBBDAFF}">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5" authorId="2" shapeId="0" xr:uid="{560A63B2-C55D-4A9A-BA9F-59B685F3D19C}">
      <text>
        <r>
          <rPr>
            <sz val="9"/>
            <color indexed="81"/>
            <rFont val="Tahoma"/>
            <family val="2"/>
          </rPr>
          <t xml:space="preserve">Numerical value representing various configurations of fishing the RST's in full cone (100%), half cone (50%), one at half cone and one at full cone (75%), or not sampling (0%). </t>
        </r>
      </text>
    </comment>
    <comment ref="O5" authorId="0" shapeId="0" xr:uid="{99732A7B-9B54-4EFD-8789-F26D2A42C8B3}">
      <text>
        <r>
          <rPr>
            <sz val="9"/>
            <color indexed="81"/>
            <rFont val="Tahoma"/>
            <family val="2"/>
          </rPr>
          <t>Number of unmarked salmon captured</t>
        </r>
      </text>
    </comment>
    <comment ref="W5" authorId="0" shapeId="0" xr:uid="{9CBAE593-A5AE-4D50-8763-D3E9F6B21FAE}">
      <text>
        <r>
          <rPr>
            <sz val="9"/>
            <color indexed="81"/>
            <rFont val="Tahoma"/>
            <family val="2"/>
          </rPr>
          <t>Number of marked CS captured</t>
        </r>
      </text>
    </comment>
    <comment ref="AA5" authorId="0" shapeId="0" xr:uid="{B74868D4-FDBD-4D6D-AFBF-002FAE393D7B}">
      <text>
        <r>
          <rPr>
            <sz val="9"/>
            <color indexed="81"/>
            <rFont val="Tahoma"/>
            <family val="2"/>
          </rPr>
          <t>Number of CV steelhead captured</t>
        </r>
      </text>
    </comment>
    <comment ref="L6" authorId="2" shapeId="0" xr:uid="{C3DE30D1-19C8-491D-96D3-CE2F60E0A53D}">
      <text>
        <r>
          <rPr>
            <sz val="9"/>
            <color indexed="81"/>
            <rFont val="Tahoma"/>
            <family val="2"/>
          </rPr>
          <t>Flow data provided by California Department of Water Resources, California Data Exchange Center, Sacramento River at Verona (VON) https://cdec.water.ca.gov/dynamicapp/QueryF?s=VON</t>
        </r>
      </text>
    </comment>
    <comment ref="M6" authorId="2" shapeId="0" xr:uid="{DA2E34D0-9717-4DC3-A08A-7A5D67B90732}">
      <text>
        <r>
          <rPr>
            <sz val="9"/>
            <color indexed="81"/>
            <rFont val="Tahoma"/>
            <family val="2"/>
          </rPr>
          <t>Instantaneous water temperature measurements are taken once per trap maintenance event and recorded in Celsius.</t>
        </r>
      </text>
    </comment>
    <comment ref="N6" authorId="2" shapeId="0" xr:uid="{2483AEFF-8A68-4D7C-AF50-485E4EDAC39B}">
      <text>
        <r>
          <rPr>
            <sz val="9"/>
            <color indexed="81"/>
            <rFont val="Tahoma"/>
            <family val="2"/>
          </rPr>
          <t>NephelometricTurbidity Unit</t>
        </r>
      </text>
    </comment>
    <comment ref="O6" authorId="0" shapeId="0" xr:uid="{736F5D74-6925-4F72-8889-F5FEEB8FD6C0}">
      <text>
        <r>
          <rPr>
            <sz val="9"/>
            <color indexed="81"/>
            <rFont val="Tahoma"/>
            <family val="2"/>
          </rPr>
          <t>Minimum fork length of unmarked salmon captured (mm)</t>
        </r>
      </text>
    </comment>
    <comment ref="P6" authorId="0" shapeId="0" xr:uid="{429AEE70-83A3-4824-BB45-47ECF8A5942D}">
      <text>
        <r>
          <rPr>
            <sz val="9"/>
            <color indexed="81"/>
            <rFont val="Tahoma"/>
            <family val="2"/>
          </rPr>
          <t>Maximum fork length of unmarked salmon captured (mm)</t>
        </r>
      </text>
    </comment>
    <comment ref="U6" authorId="0" shapeId="0" xr:uid="{E64A8F42-B042-4BD4-8448-640A5A9117D5}">
      <text>
        <r>
          <rPr>
            <sz val="9"/>
            <color indexed="81"/>
            <rFont val="Tahoma"/>
            <family val="2"/>
          </rPr>
          <t xml:space="preserve">Total number of juveniles measuring at least the minimum LAD value for winter-run Chinook. </t>
        </r>
      </text>
    </comment>
    <comment ref="V6" authorId="0" shapeId="0" xr:uid="{3FB39393-03FB-40C4-9ED7-46D25465A2AD}">
      <text>
        <r>
          <rPr>
            <sz val="9"/>
            <color indexed="81"/>
            <rFont val="Tahoma"/>
            <family val="2"/>
          </rPr>
          <t>Lower Sacramento River Catch Index
= # older juvis/# hours fished * 24</t>
        </r>
      </text>
    </comment>
  </commentList>
</comments>
</file>

<file path=xl/sharedStrings.xml><?xml version="1.0" encoding="utf-8"?>
<sst xmlns="http://schemas.openxmlformats.org/spreadsheetml/2006/main" count="58" uniqueCount="46">
  <si>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</si>
  <si>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Start Traps</t>
  </si>
  <si>
    <t>Stop Traps</t>
  </si>
  <si>
    <t>Num. of Hours During Sampling Period</t>
  </si>
  <si>
    <t>Cone RPMs</t>
  </si>
  <si>
    <t>Total Cone Revolutions</t>
  </si>
  <si>
    <t xml:space="preserve">Total Hours Fished </t>
  </si>
  <si>
    <t>Cone Configuration Sampling Effort (%)</t>
  </si>
  <si>
    <t>Environment</t>
  </si>
  <si>
    <t>Unmarked Chinook Salmon (season totals in red)</t>
  </si>
  <si>
    <t>Adipose Fin-clipped Chinook Salmon (season totals in red)</t>
  </si>
  <si>
    <t>Steelhead (season totals in red)</t>
  </si>
  <si>
    <t>Catch Per Unit of Effort (CPUE) of Unmarked Fish</t>
  </si>
  <si>
    <t xml:space="preserve">Comments </t>
  </si>
  <si>
    <t>Date</t>
  </si>
  <si>
    <t>Time</t>
  </si>
  <si>
    <t>RR</t>
  </si>
  <si>
    <t>RL</t>
  </si>
  <si>
    <t>Flow (cfs) @ VON</t>
  </si>
  <si>
    <t>Water Temp (°C)</t>
  </si>
  <si>
    <t>Turbidity (NTU)</t>
  </si>
  <si>
    <t>Min FL (mm)</t>
  </si>
  <si>
    <t>Max FL  (mm)</t>
  </si>
  <si>
    <t>Fall</t>
  </si>
  <si>
    <t>Spring</t>
  </si>
  <si>
    <t>Winter</t>
  </si>
  <si>
    <t>Late Fall</t>
  </si>
  <si>
    <t>Older Juvis</t>
  </si>
  <si>
    <t>LSR CI</t>
  </si>
  <si>
    <t>Unmarked</t>
  </si>
  <si>
    <t>Marked</t>
  </si>
  <si>
    <t>Steelhead</t>
  </si>
  <si>
    <t>First Day of trapping 2024-2025 season</t>
  </si>
  <si>
    <t>California Department of Fish and Wildlife - Lower Sacramento Rotary Screw Trap Daily Catch and Effort Summaries - 2024-2025 Emigration Season</t>
  </si>
  <si>
    <t>Please Direct Inquiries to David Custer, 916-767-3792, David.Custer@wildlife.ca.gov</t>
  </si>
  <si>
    <t>First Chinook Salmon caught of the season</t>
  </si>
  <si>
    <t>Cones stay raised due to high flows, and river anchor buoy being submerged. High debris as well. Traps were reattached to river anchor and cones dropped 12/2/2024</t>
  </si>
  <si>
    <t>Raised cones for dramatic rise in flow, traps tucked in to eddie to protect from high debris.</t>
  </si>
  <si>
    <t>Cones Raised due to increased flows</t>
  </si>
  <si>
    <t>Dropped Cones 12/17 @12:45</t>
  </si>
  <si>
    <t>Raised cones due to increased debris levels coming down the river.</t>
  </si>
  <si>
    <t>Cones still raised due to debris and increase in flows. Cones began fishing again at 12:00 1/2/2025</t>
  </si>
  <si>
    <t>River Right Cone raised due to debris</t>
  </si>
  <si>
    <t>RR debris cleared, resumed trapping</t>
  </si>
  <si>
    <t>RR raised to replace foam collar next day</t>
  </si>
  <si>
    <t>Foam collar replaced, RR started fishing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</si>
</sst>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d/yy;@"/>
    <numFmt numFmtId="166" formatCode="mm/dd/yy;@"/>
  </numFmts>
  <fonts count="15" x14ac:knownFonts="1">
    <font>
      <sz val="11"/>
      <color theme="1"/>
      <name val="Aptos Narrow"/>
      <family val="2"/>
      <scheme val="minor"/>
    </font>
    <font>
      <sz val="11"/>
      <color theme="1"/>
      <name val="Aptos Narrow"/>
      <family val="2"/>
      <scheme val="minor"/>
    </font>
    <font>
      <sz val="10"/>
      <name val="Arial"/>
      <family val="2"/>
    </font>
    <font>
      <b/>
      <sz val="10"/>
      <name val="Arial"/>
      <family val="2"/>
    </font>
    <font>
      <b/>
      <sz val="9"/>
      <name val="Arial"/>
      <family val="2"/>
    </font>
    <font>
      <b/>
      <sz val="11"/>
      <color theme="1"/>
      <name val="Arial"/>
      <family val="2"/>
    </font>
    <font>
      <sz val="8"/>
      <name val="Arial"/>
      <family val="2"/>
    </font>
    <font>
      <sz val="9"/>
      <name val="Arial"/>
      <family val="2"/>
    </font>
    <font>
      <b/>
      <sz val="11"/>
      <color rgb="FFFF0000"/>
      <name val="Arial"/>
      <family val="2"/>
    </font>
    <font>
      <sz val="9"/>
      <color indexed="81"/>
      <name val="Tahoma"/>
      <family val="2"/>
    </font>
    <font>
      <b/>
      <sz val="12"/>
      <name val="Arial"/>
      <family val="2"/>
    </font>
    <font>
      <sz val="12"/>
      <name val="Arial"/>
      <family val="2"/>
    </font>
    <font>
      <sz val="11"/>
      <color theme="1"/>
      <name val="Arial"/>
      <family val="2"/>
    </font>
    <font>
      <sz val="11"/>
      <name val="Arial"/>
      <family val="2"/>
    </font>
    <font>
      <sz val="11"/>
      <color rgb="FF9C5700"/>
      <name val="Aptos Narrow"/>
      <family val="2"/>
      <scheme val="minor"/>
    </font>
  </fonts>
  <fills count="7">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9C"/>
      </patternFill>
    </fill>
  </fills>
  <borders count="17">
    <border>
      <left/>
      <right/>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style="thin">
        <color auto="1"/>
      </top>
      <bottom/>
      <diagonal/>
    </border>
    <border>
      <left/>
      <right style="thin">
        <color auto="1"/>
      </right>
      <top style="thin">
        <color auto="1"/>
      </top>
      <bottom/>
      <diagonal/>
    </border>
    <border>
      <left style="double">
        <color auto="1"/>
      </left>
      <right/>
      <top/>
      <bottom/>
      <diagonal/>
    </border>
  </borders>
  <cellStyleXfs count="5">
    <xf numFmtId="0" fontId="0" fillId="0" borderId="0"/>
    <xf numFmtId="43" fontId="1" fillId="0" borderId="0" applyFont="0" applyFill="0" applyBorder="0" applyAlignment="0" applyProtection="0"/>
    <xf numFmtId="0" fontId="2" fillId="0" borderId="0"/>
    <xf numFmtId="3" fontId="2" fillId="0" borderId="0"/>
    <xf numFmtId="0" fontId="14" fillId="6" borderId="0" applyNumberFormat="0" applyBorder="0" applyAlignment="0" applyProtection="0"/>
  </cellStyleXfs>
  <cellXfs count="112">
    <xf numFmtId="0" fontId="0" fillId="0" borderId="0" xfId="0"/>
    <xf numFmtId="0" fontId="2" fillId="2" borderId="0" xfId="2" applyFill="1" applyAlignment="1">
      <alignment horizontal="center"/>
    </xf>
    <xf numFmtId="0" fontId="3" fillId="2" borderId="0" xfId="2" applyFont="1" applyFill="1" applyAlignment="1">
      <alignment horizontal="center"/>
    </xf>
    <xf numFmtId="0" fontId="2" fillId="2" borderId="1" xfId="2" applyFill="1" applyBorder="1"/>
    <xf numFmtId="0" fontId="3" fillId="2" borderId="0" xfId="2" applyFont="1" applyFill="1"/>
    <xf numFmtId="0" fontId="3" fillId="2" borderId="1" xfId="2" applyFont="1" applyFill="1" applyBorder="1"/>
    <xf numFmtId="0" fontId="3" fillId="3" borderId="2" xfId="2" applyFont="1" applyFill="1" applyBorder="1"/>
    <xf numFmtId="0" fontId="3" fillId="3" borderId="2" xfId="2" applyFont="1" applyFill="1" applyBorder="1" applyAlignment="1">
      <alignment horizontal="right"/>
    </xf>
    <xf numFmtId="9" fontId="3" fillId="3" borderId="2" xfId="2" applyNumberFormat="1" applyFont="1" applyFill="1" applyBorder="1"/>
    <xf numFmtId="3" fontId="3" fillId="3" borderId="2" xfId="2" applyNumberFormat="1" applyFont="1" applyFill="1" applyBorder="1"/>
    <xf numFmtId="164" fontId="3" fillId="3" borderId="2" xfId="2" applyNumberFormat="1" applyFont="1" applyFill="1" applyBorder="1"/>
    <xf numFmtId="2" fontId="3" fillId="3" borderId="2" xfId="2" applyNumberFormat="1" applyFont="1" applyFill="1" applyBorder="1"/>
    <xf numFmtId="0" fontId="3" fillId="3" borderId="0" xfId="2" applyFont="1" applyFill="1"/>
    <xf numFmtId="0" fontId="7" fillId="2" borderId="8"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7" xfId="3" applyNumberFormat="1" applyFont="1" applyFill="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8" xfId="3" applyNumberFormat="1" applyFont="1" applyFill="1" applyBorder="1" applyAlignment="1">
      <alignment horizontal="center" vertical="center" wrapText="1"/>
    </xf>
    <xf numFmtId="0" fontId="7" fillId="4" borderId="9" xfId="3" applyNumberFormat="1" applyFont="1" applyFill="1" applyBorder="1" applyAlignment="1">
      <alignment horizontal="center" vertical="center" wrapText="1"/>
    </xf>
    <xf numFmtId="0" fontId="8" fillId="2" borderId="11" xfId="3" applyNumberFormat="1" applyFont="1" applyFill="1" applyBorder="1" applyAlignment="1">
      <alignment horizontal="center" vertical="center" wrapText="1"/>
    </xf>
    <xf numFmtId="0" fontId="8" fillId="2" borderId="2" xfId="3" applyNumberFormat="1" applyFont="1" applyFill="1" applyBorder="1" applyAlignment="1">
      <alignment horizontal="center" vertical="center" wrapText="1"/>
    </xf>
    <xf numFmtId="0" fontId="8" fillId="4" borderId="11" xfId="3" applyNumberFormat="1" applyFont="1" applyFill="1" applyBorder="1" applyAlignment="1">
      <alignment horizontal="center" vertical="center" wrapText="1"/>
    </xf>
    <xf numFmtId="0" fontId="8" fillId="2" borderId="12" xfId="3" applyNumberFormat="1" applyFont="1" applyFill="1" applyBorder="1" applyAlignment="1">
      <alignment horizontal="center" vertical="center" wrapText="1"/>
    </xf>
    <xf numFmtId="0" fontId="8" fillId="2" borderId="11" xfId="2" applyFont="1" applyFill="1" applyBorder="1" applyAlignment="1">
      <alignment horizontal="center" vertical="center" wrapText="1"/>
    </xf>
    <xf numFmtId="0" fontId="8" fillId="2" borderId="12" xfId="2" applyFont="1" applyFill="1" applyBorder="1" applyAlignment="1">
      <alignment horizontal="center" vertical="center" wrapText="1"/>
    </xf>
    <xf numFmtId="165" fontId="10" fillId="2" borderId="14" xfId="2" applyNumberFormat="1" applyFont="1" applyFill="1" applyBorder="1" applyAlignment="1">
      <alignment horizontal="center"/>
    </xf>
    <xf numFmtId="0" fontId="11" fillId="2" borderId="14" xfId="2" applyFont="1" applyFill="1" applyBorder="1" applyAlignment="1">
      <alignment horizontal="center"/>
    </xf>
    <xf numFmtId="0" fontId="2" fillId="2" borderId="15" xfId="2" applyFill="1" applyBorder="1"/>
    <xf numFmtId="2" fontId="8" fillId="2" borderId="12" xfId="1" applyNumberFormat="1" applyFont="1" applyFill="1" applyBorder="1" applyAlignment="1">
      <alignment horizontal="center" vertical="center" wrapText="1"/>
    </xf>
    <xf numFmtId="0" fontId="2" fillId="5" borderId="6" xfId="2" applyFill="1" applyBorder="1" applyAlignment="1">
      <alignment horizontal="center" vertical="center" wrapText="1"/>
    </xf>
    <xf numFmtId="2" fontId="2" fillId="5" borderId="6" xfId="2" applyNumberFormat="1" applyFill="1" applyBorder="1" applyAlignment="1">
      <alignment horizontal="center" vertical="center" wrapText="1"/>
    </xf>
    <xf numFmtId="164" fontId="2" fillId="5" borderId="6" xfId="2" applyNumberFormat="1" applyFill="1" applyBorder="1" applyAlignment="1">
      <alignment horizontal="center" vertical="center" wrapText="1"/>
    </xf>
    <xf numFmtId="164" fontId="2" fillId="5" borderId="2" xfId="2" applyNumberFormat="1" applyFill="1" applyBorder="1" applyAlignment="1">
      <alignment horizontal="center" vertical="center" wrapText="1"/>
    </xf>
    <xf numFmtId="9" fontId="2" fillId="5" borderId="6" xfId="2" applyNumberFormat="1" applyFill="1" applyBorder="1" applyAlignment="1">
      <alignment horizontal="center" vertical="center" wrapText="1"/>
    </xf>
    <xf numFmtId="3" fontId="2" fillId="5" borderId="6" xfId="2" applyNumberFormat="1" applyFill="1" applyBorder="1" applyAlignment="1">
      <alignment horizontal="center" vertical="center" wrapText="1"/>
    </xf>
    <xf numFmtId="0" fontId="2" fillId="5" borderId="6" xfId="3" applyNumberFormat="1" applyFill="1" applyBorder="1" applyAlignment="1">
      <alignment horizontal="center" vertical="center" wrapText="1"/>
    </xf>
    <xf numFmtId="14" fontId="12" fillId="0" borderId="0" xfId="0" applyNumberFormat="1" applyFont="1"/>
    <xf numFmtId="20" fontId="12" fillId="0" borderId="0" xfId="0" applyNumberFormat="1" applyFont="1"/>
    <xf numFmtId="14" fontId="12" fillId="0" borderId="0" xfId="0" applyNumberFormat="1" applyFont="1" applyAlignment="1">
      <alignment horizontal="right"/>
    </xf>
    <xf numFmtId="2" fontId="12" fillId="0" borderId="0" xfId="0" applyNumberFormat="1" applyFont="1"/>
    <xf numFmtId="164" fontId="12" fillId="0" borderId="0" xfId="0" applyNumberFormat="1" applyFont="1"/>
    <xf numFmtId="0" fontId="12" fillId="0" borderId="0" xfId="0" applyFont="1"/>
    <xf numFmtId="2" fontId="13" fillId="4" borderId="0" xfId="0" applyNumberFormat="1" applyFont="1" applyFill="1"/>
    <xf numFmtId="9" fontId="12" fillId="0" borderId="0" xfId="0" applyNumberFormat="1" applyFont="1"/>
    <xf numFmtId="3" fontId="12" fillId="0" borderId="0" xfId="0" applyNumberFormat="1" applyFont="1"/>
    <xf numFmtId="164" fontId="13" fillId="4" borderId="0" xfId="0" applyNumberFormat="1" applyFont="1" applyFill="1"/>
    <xf numFmtId="0" fontId="13" fillId="4" borderId="16" xfId="0" applyFont="1" applyFill="1" applyBorder="1"/>
    <xf numFmtId="0" fontId="13" fillId="4" borderId="0" xfId="0" applyFont="1" applyFill="1"/>
    <xf numFmtId="1" fontId="12" fillId="0" borderId="0" xfId="0" applyNumberFormat="1" applyFont="1"/>
    <xf numFmtId="20" fontId="0" fillId="0" borderId="0" xfId="0" applyNumberFormat="1"/>
    <xf numFmtId="14" fontId="0" fillId="0" borderId="0" xfId="0" applyNumberFormat="1"/>
    <xf numFmtId="164" fontId="14" fillId="6" borderId="0" xfId="4" applyNumberFormat="1"/>
    <xf numFmtId="0" fontId="0" fillId="0" borderId="0" xfId="0" applyAlignment="1">
      <alignment wrapText="1"/>
    </xf>
    <xf numFmtId="165" fontId="2" fillId="5" borderId="3" xfId="2" applyNumberFormat="1" applyFill="1" applyBorder="1" applyAlignment="1">
      <alignment horizontal="center" vertical="center" wrapText="1"/>
    </xf>
    <xf numFmtId="166" fontId="2" fillId="5" borderId="6" xfId="2" applyNumberFormat="1" applyFill="1" applyBorder="1" applyAlignment="1">
      <alignment horizontal="right" vertical="center" wrapText="1"/>
    </xf>
    <xf numFmtId="0" fontId="2" fillId="5" borderId="2" xfId="2" applyFill="1" applyBorder="1" applyAlignment="1">
      <alignment horizontal="center" vertical="center" wrapText="1"/>
    </xf>
    <xf numFmtId="0" fontId="2" fillId="5" borderId="2" xfId="3" applyNumberFormat="1" applyFill="1" applyBorder="1" applyAlignment="1">
      <alignment horizontal="center" vertical="center" wrapText="1"/>
    </xf>
    <xf numFmtId="0" fontId="2" fillId="5" borderId="6" xfId="3" applyNumberFormat="1" applyFill="1" applyBorder="1" applyAlignment="1">
      <alignment horizontal="right" vertical="center" wrapText="1"/>
    </xf>
    <xf numFmtId="0" fontId="2" fillId="5" borderId="4" xfId="2" applyFill="1" applyBorder="1" applyAlignment="1">
      <alignment horizontal="center" wrapText="1"/>
    </xf>
    <xf numFmtId="0" fontId="14" fillId="6" borderId="0" xfId="4"/>
    <xf numFmtId="0" fontId="0" fillId="0" borderId="0" xfId="0"/>
    <xf numFmtId="164" fontId="7" fillId="2" borderId="7" xfId="2" applyNumberFormat="1" applyFont="1" applyFill="1" applyBorder="1" applyAlignment="1">
      <alignment horizontal="center" vertical="center" wrapText="1"/>
    </xf>
    <xf numFmtId="164" fontId="7" fillId="2" borderId="11" xfId="2" applyNumberFormat="1" applyFont="1" applyFill="1" applyBorder="1" applyAlignment="1">
      <alignment horizontal="center" vertical="center" wrapText="1"/>
    </xf>
    <xf numFmtId="164" fontId="7" fillId="2" borderId="5" xfId="2" applyNumberFormat="1" applyFont="1" applyFill="1" applyBorder="1" applyAlignment="1">
      <alignment horizontal="center" vertical="center" wrapText="1"/>
    </xf>
    <xf numFmtId="164" fontId="7" fillId="2" borderId="2" xfId="2" applyNumberFormat="1" applyFont="1" applyFill="1" applyBorder="1" applyAlignment="1">
      <alignment horizontal="center" vertical="center" wrapText="1"/>
    </xf>
    <xf numFmtId="3" fontId="7" fillId="2" borderId="9" xfId="2" applyNumberFormat="1" applyFont="1" applyFill="1" applyBorder="1" applyAlignment="1">
      <alignment horizontal="center" vertical="center" wrapText="1"/>
    </xf>
    <xf numFmtId="3" fontId="7" fillId="2" borderId="13" xfId="2" applyNumberFormat="1" applyFont="1" applyFill="1" applyBorder="1" applyAlignment="1">
      <alignment horizontal="center" vertical="center" wrapText="1"/>
    </xf>
    <xf numFmtId="165" fontId="7" fillId="2" borderId="7" xfId="2" applyNumberFormat="1" applyFont="1" applyFill="1" applyBorder="1" applyAlignment="1">
      <alignment horizontal="center" vertical="center" wrapText="1"/>
    </xf>
    <xf numFmtId="165" fontId="7" fillId="2" borderId="11" xfId="2" applyNumberFormat="1" applyFont="1" applyFill="1" applyBorder="1" applyAlignment="1">
      <alignment horizontal="center" vertical="center" wrapText="1"/>
    </xf>
    <xf numFmtId="0" fontId="7" fillId="2" borderId="8" xfId="2" applyFont="1" applyFill="1" applyBorder="1" applyAlignment="1">
      <alignment horizontal="center" vertical="center" wrapText="1"/>
    </xf>
    <xf numFmtId="0" fontId="7" fillId="2" borderId="12" xfId="2" applyFont="1" applyFill="1" applyBorder="1" applyAlignment="1">
      <alignment horizontal="center" vertical="center" wrapText="1"/>
    </xf>
    <xf numFmtId="166" fontId="7" fillId="2" borderId="7" xfId="2" applyNumberFormat="1" applyFont="1" applyFill="1" applyBorder="1" applyAlignment="1">
      <alignment horizontal="center" vertical="center" wrapText="1"/>
    </xf>
    <xf numFmtId="166" fontId="7" fillId="2" borderId="11" xfId="2" applyNumberFormat="1" applyFont="1" applyFill="1" applyBorder="1" applyAlignment="1">
      <alignment horizontal="center" vertical="center" wrapText="1"/>
    </xf>
    <xf numFmtId="0" fontId="4" fillId="0" borderId="9"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3" xfId="2" applyFont="1" applyBorder="1" applyAlignment="1">
      <alignment horizontal="center" vertical="center" wrapText="1"/>
    </xf>
    <xf numFmtId="2" fontId="7" fillId="2" borderId="9" xfId="2" applyNumberFormat="1" applyFont="1" applyFill="1" applyBorder="1" applyAlignment="1">
      <alignment horizontal="center" vertical="center" wrapText="1"/>
    </xf>
    <xf numFmtId="2" fontId="7" fillId="2" borderId="13" xfId="2" applyNumberFormat="1"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11" xfId="2" applyFont="1" applyFill="1" applyBorder="1" applyAlignment="1">
      <alignment horizontal="center" vertical="center" wrapText="1"/>
    </xf>
    <xf numFmtId="0" fontId="7" fillId="4" borderId="7" xfId="3" applyNumberFormat="1" applyFont="1" applyFill="1" applyBorder="1" applyAlignment="1">
      <alignment horizontal="center" vertical="center" wrapText="1"/>
    </xf>
    <xf numFmtId="0" fontId="7" fillId="4" borderId="11" xfId="3"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4" fillId="2" borderId="3" xfId="2" applyFont="1" applyFill="1" applyBorder="1" applyAlignment="1">
      <alignment horizontal="center" vertical="center" wrapText="1"/>
    </xf>
    <xf numFmtId="0" fontId="4" fillId="2" borderId="6" xfId="2" applyFont="1" applyFill="1" applyBorder="1" applyAlignment="1">
      <alignment horizontal="center" vertical="center" wrapText="1"/>
    </xf>
    <xf numFmtId="0" fontId="4" fillId="2" borderId="4" xfId="2" applyFont="1" applyFill="1" applyBorder="1" applyAlignment="1">
      <alignment horizontal="center" vertical="center" wrapText="1"/>
    </xf>
    <xf numFmtId="0" fontId="4" fillId="2" borderId="3" xfId="3" applyNumberFormat="1" applyFont="1" applyFill="1" applyBorder="1" applyAlignment="1">
      <alignment horizontal="center" vertical="center" wrapText="1"/>
    </xf>
    <xf numFmtId="0" fontId="4" fillId="2" borderId="6" xfId="3" applyNumberFormat="1" applyFont="1" applyFill="1" applyBorder="1" applyAlignment="1">
      <alignment horizontal="center" vertical="center" wrapText="1"/>
    </xf>
    <xf numFmtId="0" fontId="7" fillId="2" borderId="7" xfId="3" applyNumberFormat="1" applyFont="1" applyFill="1" applyBorder="1" applyAlignment="1">
      <alignment horizontal="center" vertical="center" wrapText="1"/>
    </xf>
    <xf numFmtId="0" fontId="7" fillId="2" borderId="11" xfId="3" applyNumberFormat="1" applyFont="1" applyFill="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2" xfId="3" applyNumberFormat="1"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2" xfId="2" applyFont="1" applyFill="1" applyBorder="1" applyAlignment="1">
      <alignment horizontal="center" vertical="center" wrapText="1"/>
    </xf>
    <xf numFmtId="165" fontId="10" fillId="2" borderId="14" xfId="2" applyNumberFormat="1" applyFont="1" applyFill="1" applyBorder="1" applyAlignment="1">
      <alignment horizontal="center"/>
    </xf>
    <xf numFmtId="0" fontId="2" fillId="2" borderId="0" xfId="2" applyFill="1" applyAlignment="1">
      <alignment horizontal="center"/>
    </xf>
    <xf numFmtId="165" fontId="4" fillId="2" borderId="3" xfId="2" applyNumberFormat="1" applyFont="1" applyFill="1" applyBorder="1" applyAlignment="1">
      <alignment horizontal="center" vertical="center" wrapText="1"/>
    </xf>
    <xf numFmtId="166" fontId="4" fillId="2" borderId="3" xfId="2" applyNumberFormat="1" applyFont="1" applyFill="1" applyBorder="1" applyAlignment="1">
      <alignment horizontal="center" vertical="center" wrapText="1"/>
    </xf>
    <xf numFmtId="2" fontId="6" fillId="2" borderId="5" xfId="2" applyNumberFormat="1" applyFont="1" applyFill="1" applyBorder="1" applyAlignment="1">
      <alignment horizontal="center" vertical="center" wrapText="1"/>
    </xf>
    <xf numFmtId="2" fontId="6" fillId="2" borderId="0" xfId="2" applyNumberFormat="1" applyFont="1" applyFill="1" applyAlignment="1">
      <alignment horizontal="center" vertical="center" wrapText="1"/>
    </xf>
    <xf numFmtId="2" fontId="6" fillId="2" borderId="2" xfId="2" applyNumberFormat="1" applyFont="1" applyFill="1" applyBorder="1" applyAlignment="1">
      <alignment horizontal="center" vertical="center" wrapText="1"/>
    </xf>
    <xf numFmtId="164" fontId="4" fillId="2" borderId="3" xfId="2" applyNumberFormat="1" applyFont="1" applyFill="1" applyBorder="1" applyAlignment="1">
      <alignment horizontal="center" vertical="center" wrapText="1"/>
    </xf>
    <xf numFmtId="164" fontId="4" fillId="2" borderId="6" xfId="2" applyNumberFormat="1" applyFont="1" applyFill="1" applyBorder="1" applyAlignment="1">
      <alignment horizontal="center" vertical="center" wrapText="1"/>
    </xf>
    <xf numFmtId="2" fontId="4" fillId="2" borderId="7" xfId="2" applyNumberFormat="1" applyFont="1" applyFill="1" applyBorder="1" applyAlignment="1">
      <alignment horizontal="center" vertical="center" wrapText="1"/>
    </xf>
    <xf numFmtId="2" fontId="4" fillId="2" borderId="5" xfId="2" applyNumberFormat="1" applyFont="1" applyFill="1" applyBorder="1" applyAlignment="1">
      <alignment horizontal="center" vertical="center" wrapText="1"/>
    </xf>
    <xf numFmtId="43" fontId="7" fillId="2" borderId="9" xfId="1" applyFont="1" applyFill="1" applyBorder="1" applyAlignment="1">
      <alignment horizontal="center" vertical="center" wrapText="1"/>
    </xf>
    <xf numFmtId="43" fontId="7" fillId="2" borderId="10" xfId="1" applyFont="1" applyFill="1" applyBorder="1" applyAlignment="1">
      <alignment horizontal="center" vertical="center" wrapText="1"/>
    </xf>
    <xf numFmtId="9" fontId="7" fillId="0" borderId="5" xfId="2" applyNumberFormat="1" applyFont="1" applyBorder="1" applyAlignment="1">
      <alignment horizontal="center" vertical="center" wrapText="1"/>
    </xf>
    <xf numFmtId="9" fontId="7" fillId="0" borderId="0" xfId="2" applyNumberFormat="1" applyFont="1" applyAlignment="1">
      <alignment horizontal="center" vertical="center" wrapText="1"/>
    </xf>
    <xf numFmtId="9" fontId="7" fillId="0" borderId="2" xfId="2" applyNumberFormat="1" applyFont="1" applyBorder="1" applyAlignment="1">
      <alignment horizontal="center" vertical="center" wrapText="1"/>
    </xf>
  </cellXfs>
  <cellStyles count="5">
    <cellStyle name="Comma" xfId="1" builtinId="3"/>
    <cellStyle name="Comma0 2" xfId="3" xr:uid="{FA0111B3-D1E9-498A-AAA9-2B169FA24479}"/>
    <cellStyle name="Neutral" xfId="4" builtinId="28"/>
    <cellStyle name="Normal" xfId="0" builtinId="0"/>
    <cellStyle name="Normal 2" xfId="2" xr:uid="{1F53C278-8FE9-4014-B47E-4C64BD3734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49C-2165-416C-A7B3-93AF6C69DF9B}">
  <dimension ref="A1:AH247"/>
  <sheetViews>
    <sheetView tabSelected="1" topLeftCell="T1" workbookViewId="0">
      <pane ySplit="7" topLeftCell="A86" activePane="bottomLeft" state="frozen"/>
      <selection pane="bottomLeft" activeCell="Z94" sqref="Z94"/>
    </sheetView>
  </sheetViews>
  <sheetFormatPr defaultRowHeight="15" x14ac:dyDescent="0.25"/>
  <cols>
    <col min="1" max="1" width="13.42578125" style="41" customWidth="1"/>
    <col min="2" max="2" width="9.140625" style="41"/>
    <col min="3" max="3" width="12.140625" style="41" customWidth="1"/>
    <col min="4" max="9" width="9.140625" style="41"/>
    <col min="10" max="10" width="11.5703125" style="41" customWidth="1"/>
    <col min="11" max="11" width="11.42578125" style="41" customWidth="1"/>
    <col min="12" max="12" width="9.140625" style="44"/>
    <col min="13" max="13" width="9.140625" style="40"/>
    <col min="14" max="14" width="9.140625" style="39"/>
    <col min="15" max="21" width="9.140625" style="41"/>
    <col min="22" max="22" width="9.85546875" style="41" customWidth="1"/>
    <col min="23" max="26" width="9.140625" style="41"/>
    <col min="27" max="27" width="9.85546875" style="41" customWidth="1"/>
    <col min="28" max="32" width="9.140625" style="41"/>
    <col min="33" max="33" width="10.42578125" style="41" customWidth="1"/>
    <col min="34" max="34" width="138.7109375" style="41" bestFit="1" customWidth="1"/>
  </cols>
  <sheetData>
    <row r="1" spans="1:34" ht="15.75" x14ac:dyDescent="0.25">
      <c r="A1" s="96" t="s">
        <v>33</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25"/>
      <c r="AF1" s="25"/>
      <c r="AG1" s="26"/>
      <c r="AH1" s="27"/>
    </row>
    <row r="2" spans="1:34" x14ac:dyDescent="0.25">
      <c r="A2" s="97" t="s">
        <v>0</v>
      </c>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2"/>
      <c r="AF2" s="2"/>
      <c r="AG2" s="1"/>
      <c r="AH2" s="3"/>
    </row>
    <row r="3" spans="1:34" x14ac:dyDescent="0.25">
      <c r="A3" s="97" t="s">
        <v>34</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4"/>
      <c r="AF3" s="4"/>
      <c r="AG3" s="4"/>
      <c r="AH3" s="5"/>
    </row>
    <row r="4" spans="1:34" ht="15.75" thickBot="1" x14ac:dyDescent="0.3">
      <c r="A4" s="6"/>
      <c r="B4" s="6"/>
      <c r="C4" s="7"/>
      <c r="D4" s="6"/>
      <c r="E4" s="6"/>
      <c r="F4" s="6"/>
      <c r="G4" s="6"/>
      <c r="H4" s="6"/>
      <c r="I4" s="6"/>
      <c r="J4" s="6"/>
      <c r="K4" s="8"/>
      <c r="L4" s="9"/>
      <c r="M4" s="10"/>
      <c r="N4" s="11"/>
      <c r="O4" s="12"/>
      <c r="P4" s="12"/>
      <c r="Q4" s="12"/>
      <c r="R4" s="12"/>
      <c r="S4" s="12"/>
      <c r="T4" s="12"/>
      <c r="U4" s="12"/>
      <c r="V4" s="12"/>
      <c r="W4" s="6"/>
      <c r="X4" s="6"/>
      <c r="Y4" s="6"/>
      <c r="Z4" s="6"/>
      <c r="AA4" s="6"/>
      <c r="AB4" s="6"/>
      <c r="AC4" s="6"/>
      <c r="AD4" s="6"/>
      <c r="AE4" s="6"/>
      <c r="AF4" s="6"/>
      <c r="AG4" s="6"/>
      <c r="AH4" s="6"/>
    </row>
    <row r="5" spans="1:34" s="52" customFormat="1" ht="35.1" customHeight="1" thickBot="1" x14ac:dyDescent="0.3">
      <c r="A5" s="98" t="s">
        <v>1</v>
      </c>
      <c r="B5" s="84"/>
      <c r="C5" s="99" t="s">
        <v>2</v>
      </c>
      <c r="D5" s="84"/>
      <c r="E5" s="100" t="s">
        <v>3</v>
      </c>
      <c r="F5" s="103" t="s">
        <v>4</v>
      </c>
      <c r="G5" s="104"/>
      <c r="H5" s="105" t="s">
        <v>5</v>
      </c>
      <c r="I5" s="106"/>
      <c r="J5" s="107" t="s">
        <v>6</v>
      </c>
      <c r="K5" s="109" t="s">
        <v>7</v>
      </c>
      <c r="L5" s="82" t="s">
        <v>8</v>
      </c>
      <c r="M5" s="83"/>
      <c r="N5" s="84"/>
      <c r="O5" s="85" t="s">
        <v>9</v>
      </c>
      <c r="P5" s="86"/>
      <c r="Q5" s="86"/>
      <c r="R5" s="86"/>
      <c r="S5" s="86"/>
      <c r="T5" s="86"/>
      <c r="U5" s="86"/>
      <c r="V5" s="87"/>
      <c r="W5" s="88" t="s">
        <v>10</v>
      </c>
      <c r="X5" s="83"/>
      <c r="Y5" s="83"/>
      <c r="Z5" s="84"/>
      <c r="AA5" s="85" t="s">
        <v>11</v>
      </c>
      <c r="AB5" s="87"/>
      <c r="AC5" s="88" t="s">
        <v>12</v>
      </c>
      <c r="AD5" s="89"/>
      <c r="AE5" s="89"/>
      <c r="AF5" s="89"/>
      <c r="AG5" s="89"/>
      <c r="AH5" s="73" t="s">
        <v>13</v>
      </c>
    </row>
    <row r="6" spans="1:34" s="52" customFormat="1" ht="29.45" customHeight="1" x14ac:dyDescent="0.25">
      <c r="A6" s="67" t="s">
        <v>14</v>
      </c>
      <c r="B6" s="69" t="s">
        <v>15</v>
      </c>
      <c r="C6" s="71" t="s">
        <v>14</v>
      </c>
      <c r="D6" s="69" t="s">
        <v>15</v>
      </c>
      <c r="E6" s="101"/>
      <c r="F6" s="61" t="s">
        <v>16</v>
      </c>
      <c r="G6" s="63" t="s">
        <v>17</v>
      </c>
      <c r="H6" s="61" t="s">
        <v>16</v>
      </c>
      <c r="I6" s="63" t="s">
        <v>17</v>
      </c>
      <c r="J6" s="108"/>
      <c r="K6" s="110"/>
      <c r="L6" s="65" t="s">
        <v>18</v>
      </c>
      <c r="M6" s="63" t="s">
        <v>19</v>
      </c>
      <c r="N6" s="76" t="s">
        <v>20</v>
      </c>
      <c r="O6" s="78" t="s">
        <v>21</v>
      </c>
      <c r="P6" s="69" t="s">
        <v>22</v>
      </c>
      <c r="Q6" s="15" t="s">
        <v>23</v>
      </c>
      <c r="R6" s="16" t="s">
        <v>24</v>
      </c>
      <c r="S6" s="16" t="s">
        <v>25</v>
      </c>
      <c r="T6" s="17" t="s">
        <v>26</v>
      </c>
      <c r="U6" s="18" t="s">
        <v>27</v>
      </c>
      <c r="V6" s="80" t="s">
        <v>28</v>
      </c>
      <c r="W6" s="15" t="s">
        <v>23</v>
      </c>
      <c r="X6" s="16" t="s">
        <v>24</v>
      </c>
      <c r="Y6" s="16" t="s">
        <v>25</v>
      </c>
      <c r="Z6" s="17" t="s">
        <v>26</v>
      </c>
      <c r="AA6" s="14" t="s">
        <v>29</v>
      </c>
      <c r="AB6" s="13" t="s">
        <v>30</v>
      </c>
      <c r="AC6" s="90" t="s">
        <v>23</v>
      </c>
      <c r="AD6" s="92" t="s">
        <v>24</v>
      </c>
      <c r="AE6" s="92" t="s">
        <v>25</v>
      </c>
      <c r="AF6" s="92" t="s">
        <v>26</v>
      </c>
      <c r="AG6" s="94" t="s">
        <v>31</v>
      </c>
      <c r="AH6" s="74"/>
    </row>
    <row r="7" spans="1:34" s="52" customFormat="1" ht="15.75" thickBot="1" x14ac:dyDescent="0.3">
      <c r="A7" s="68"/>
      <c r="B7" s="70"/>
      <c r="C7" s="72"/>
      <c r="D7" s="70"/>
      <c r="E7" s="102"/>
      <c r="F7" s="62"/>
      <c r="G7" s="64"/>
      <c r="H7" s="62"/>
      <c r="I7" s="64"/>
      <c r="J7" s="28">
        <f>SUM(J9:J219)</f>
        <v>2949.5410308216788</v>
      </c>
      <c r="K7" s="111"/>
      <c r="L7" s="66"/>
      <c r="M7" s="64"/>
      <c r="N7" s="77"/>
      <c r="O7" s="79"/>
      <c r="P7" s="70"/>
      <c r="Q7" s="19">
        <f>SUM(Q9:Q282)</f>
        <v>838</v>
      </c>
      <c r="R7" s="20">
        <f>SUM(R9:R282)</f>
        <v>105</v>
      </c>
      <c r="S7" s="20">
        <f>SUM(S9:S282)</f>
        <v>13</v>
      </c>
      <c r="T7" s="20">
        <f>SUM(T9:T282)</f>
        <v>1</v>
      </c>
      <c r="U7" s="21">
        <f>SUM(U9:U282)</f>
        <v>0</v>
      </c>
      <c r="V7" s="81"/>
      <c r="W7" s="19">
        <f t="shared" ref="W7:AA7" si="0">SUM(W9:W282)</f>
        <v>3</v>
      </c>
      <c r="X7" s="20">
        <f t="shared" si="0"/>
        <v>5</v>
      </c>
      <c r="Y7" s="20">
        <f t="shared" si="0"/>
        <v>3</v>
      </c>
      <c r="Z7" s="22">
        <f t="shared" si="0"/>
        <v>1</v>
      </c>
      <c r="AA7" s="23">
        <f t="shared" si="0"/>
        <v>3</v>
      </c>
      <c r="AB7" s="24">
        <f>SUM(AB9:AB282)</f>
        <v>66</v>
      </c>
      <c r="AC7" s="91"/>
      <c r="AD7" s="93"/>
      <c r="AE7" s="93"/>
      <c r="AF7" s="93"/>
      <c r="AG7" s="95"/>
      <c r="AH7" s="75"/>
    </row>
    <row r="8" spans="1:34" s="52" customFormat="1" ht="15.75" thickBot="1" x14ac:dyDescent="0.3">
      <c r="A8" s="53"/>
      <c r="B8" s="29"/>
      <c r="C8" s="54"/>
      <c r="D8" s="29"/>
      <c r="E8" s="30"/>
      <c r="F8" s="31"/>
      <c r="G8" s="31"/>
      <c r="H8" s="32"/>
      <c r="I8" s="32"/>
      <c r="J8" s="30"/>
      <c r="K8" s="33"/>
      <c r="L8" s="34"/>
      <c r="M8" s="31"/>
      <c r="N8" s="30"/>
      <c r="O8" s="55"/>
      <c r="P8" s="55"/>
      <c r="Q8" s="56"/>
      <c r="R8" s="56"/>
      <c r="S8" s="56"/>
      <c r="T8" s="56"/>
      <c r="U8" s="56"/>
      <c r="V8" s="56"/>
      <c r="W8" s="56"/>
      <c r="X8" s="56"/>
      <c r="Y8" s="56"/>
      <c r="Z8" s="56"/>
      <c r="AA8" s="57"/>
      <c r="AB8" s="57"/>
      <c r="AC8" s="35"/>
      <c r="AD8" s="35"/>
      <c r="AE8" s="35"/>
      <c r="AF8" s="35"/>
      <c r="AG8" s="29"/>
      <c r="AH8" s="58"/>
    </row>
    <row r="9" spans="1:34" x14ac:dyDescent="0.25">
      <c r="A9" s="36">
        <v>45573</v>
      </c>
      <c r="B9" s="37">
        <v>0.42708333333333331</v>
      </c>
      <c r="C9" s="38">
        <v>45574</v>
      </c>
      <c r="D9" s="37">
        <v>0.45833333333333331</v>
      </c>
      <c r="E9" s="39">
        <v>24.75</v>
      </c>
      <c r="F9" s="40">
        <v>4.0999999999999996</v>
      </c>
      <c r="G9" s="40">
        <v>4</v>
      </c>
      <c r="H9" s="41">
        <v>5767</v>
      </c>
      <c r="I9" s="41">
        <v>5381</v>
      </c>
      <c r="J9" s="42">
        <f xml:space="preserve"> (((H9/F9)+(I9/G9))/60)</f>
        <v>45.863922764227645</v>
      </c>
      <c r="K9" s="43">
        <v>1</v>
      </c>
      <c r="L9" s="44">
        <v>11749</v>
      </c>
      <c r="M9" s="40">
        <v>17.8</v>
      </c>
      <c r="N9" s="39">
        <v>3.17</v>
      </c>
      <c r="Q9" s="41">
        <v>0</v>
      </c>
      <c r="R9" s="41">
        <v>0</v>
      </c>
      <c r="S9" s="41">
        <v>0</v>
      </c>
      <c r="T9" s="41">
        <v>0</v>
      </c>
      <c r="U9" s="41">
        <v>0</v>
      </c>
      <c r="V9" s="45">
        <f>(U9/J9*24)</f>
        <v>0</v>
      </c>
      <c r="W9" s="41">
        <v>0</v>
      </c>
      <c r="X9" s="41">
        <v>0</v>
      </c>
      <c r="Y9" s="41">
        <v>0</v>
      </c>
      <c r="Z9" s="41">
        <v>0</v>
      </c>
      <c r="AA9" s="41">
        <v>0</v>
      </c>
      <c r="AB9" s="41">
        <v>0</v>
      </c>
      <c r="AC9" s="46">
        <f>(Q9/($J9*K9))</f>
        <v>0</v>
      </c>
      <c r="AD9" s="47">
        <f>(R9/($J9*K9))</f>
        <v>0</v>
      </c>
      <c r="AE9" s="47">
        <f>(S9/($J9*K9))</f>
        <v>0</v>
      </c>
      <c r="AF9" s="47">
        <f>(T9/($J9*K9))</f>
        <v>0</v>
      </c>
      <c r="AG9" s="47">
        <f>(AA9/($J9*K9))</f>
        <v>0</v>
      </c>
      <c r="AH9" s="41" t="s">
        <v>32</v>
      </c>
    </row>
    <row r="10" spans="1:34" x14ac:dyDescent="0.25">
      <c r="A10" s="36">
        <v>45574</v>
      </c>
      <c r="B10" s="37">
        <v>0.45833333333333331</v>
      </c>
      <c r="C10" s="38">
        <v>45575</v>
      </c>
      <c r="D10" s="37">
        <v>0.38541666666666669</v>
      </c>
      <c r="E10" s="39">
        <v>22.25</v>
      </c>
      <c r="F10" s="40">
        <v>4.3</v>
      </c>
      <c r="G10" s="40">
        <v>4.3</v>
      </c>
      <c r="H10" s="41">
        <v>5242</v>
      </c>
      <c r="I10" s="41">
        <v>5239</v>
      </c>
      <c r="J10" s="42">
        <f xml:space="preserve"> (((H10/F10)+(I10/G10))/60)</f>
        <v>40.624031007751938</v>
      </c>
      <c r="K10" s="43">
        <v>1</v>
      </c>
      <c r="L10" s="44">
        <v>11657</v>
      </c>
      <c r="M10" s="40">
        <v>17.600000000000001</v>
      </c>
      <c r="N10" s="39">
        <v>3.17</v>
      </c>
      <c r="O10" s="41">
        <v>40</v>
      </c>
      <c r="P10" s="41">
        <v>40</v>
      </c>
      <c r="Q10" s="41">
        <v>0</v>
      </c>
      <c r="R10" s="41">
        <v>0</v>
      </c>
      <c r="S10" s="41">
        <v>1</v>
      </c>
      <c r="T10" s="41">
        <v>0</v>
      </c>
      <c r="U10" s="41">
        <v>0</v>
      </c>
      <c r="V10" s="45">
        <f t="shared" ref="V10:V11" si="1">(U10/J10*24)</f>
        <v>0</v>
      </c>
      <c r="W10" s="41">
        <v>0</v>
      </c>
      <c r="X10" s="41">
        <v>0</v>
      </c>
      <c r="Y10" s="41">
        <v>0</v>
      </c>
      <c r="Z10" s="41">
        <v>0</v>
      </c>
      <c r="AA10" s="41">
        <v>0</v>
      </c>
      <c r="AB10" s="41">
        <v>0</v>
      </c>
      <c r="AC10" s="46">
        <f t="shared" ref="AC10" si="2">(Q10/($J10*K10))</f>
        <v>0</v>
      </c>
      <c r="AD10" s="47">
        <f t="shared" ref="AD10" si="3">(R10/($J10*K10))</f>
        <v>0</v>
      </c>
      <c r="AE10" s="47">
        <f t="shared" ref="AE10" si="4">(S10/($J10*K10))</f>
        <v>2.4615971758419997E-2</v>
      </c>
      <c r="AF10" s="47">
        <f t="shared" ref="AF10" si="5">(T10/($J10*K10))</f>
        <v>0</v>
      </c>
      <c r="AG10" s="47">
        <f t="shared" ref="AG10" si="6">(AA10/($J10*K10))</f>
        <v>0</v>
      </c>
      <c r="AH10" s="41" t="s">
        <v>35</v>
      </c>
    </row>
    <row r="11" spans="1:34" x14ac:dyDescent="0.25">
      <c r="A11" s="36">
        <v>45575</v>
      </c>
      <c r="B11" s="37">
        <v>0.38541666666666669</v>
      </c>
      <c r="C11" s="38">
        <v>45576</v>
      </c>
      <c r="D11" s="37">
        <v>0.40625</v>
      </c>
      <c r="E11" s="39">
        <v>24.5</v>
      </c>
      <c r="F11" s="40">
        <v>4.3</v>
      </c>
      <c r="G11" s="40">
        <v>4.2</v>
      </c>
      <c r="H11" s="41">
        <v>5790</v>
      </c>
      <c r="I11" s="41">
        <v>5586</v>
      </c>
      <c r="J11" s="42">
        <f t="shared" ref="J11" si="7" xml:space="preserve"> (((H11/F11)+(I11/G11))/60)</f>
        <v>44.608527131782949</v>
      </c>
      <c r="K11" s="43">
        <v>1</v>
      </c>
      <c r="L11" s="44">
        <v>11381</v>
      </c>
      <c r="M11" s="40">
        <v>16.899999999999999</v>
      </c>
      <c r="N11" s="39">
        <v>3.43</v>
      </c>
      <c r="Q11" s="41">
        <v>0</v>
      </c>
      <c r="R11" s="41">
        <v>0</v>
      </c>
      <c r="S11" s="41">
        <v>0</v>
      </c>
      <c r="T11" s="41">
        <v>0</v>
      </c>
      <c r="U11" s="41">
        <v>0</v>
      </c>
      <c r="V11" s="45">
        <f t="shared" si="1"/>
        <v>0</v>
      </c>
      <c r="W11" s="41">
        <v>0</v>
      </c>
      <c r="X11" s="41">
        <v>0</v>
      </c>
      <c r="Y11" s="41">
        <v>0</v>
      </c>
      <c r="Z11" s="41">
        <v>0</v>
      </c>
      <c r="AA11" s="41">
        <v>0</v>
      </c>
      <c r="AB11" s="41">
        <v>0</v>
      </c>
      <c r="AC11" s="46">
        <f t="shared" ref="AC11:AC52" si="8">(Q11/($J11*K11))</f>
        <v>0</v>
      </c>
      <c r="AD11" s="47">
        <f t="shared" ref="AD11:AD52" si="9">(R11/($J11*K11))</f>
        <v>0</v>
      </c>
      <c r="AE11" s="47">
        <f t="shared" ref="AE11:AE40" si="10">(S11/($J11*K11))</f>
        <v>0</v>
      </c>
      <c r="AF11" s="47">
        <f t="shared" ref="AF11:AF52" si="11">(T11/($J11*K11))</f>
        <v>0</v>
      </c>
      <c r="AG11" s="47">
        <f t="shared" ref="AG11:AG52" si="12">(AA11/($J11*K11))</f>
        <v>0</v>
      </c>
    </row>
    <row r="12" spans="1:34" x14ac:dyDescent="0.25">
      <c r="A12" s="36">
        <v>45576</v>
      </c>
      <c r="B12" s="37">
        <v>0.40625</v>
      </c>
      <c r="C12" s="38">
        <v>45577</v>
      </c>
      <c r="D12" s="37">
        <v>0.40625</v>
      </c>
      <c r="E12" s="39">
        <v>24</v>
      </c>
      <c r="F12" s="40">
        <v>4.3</v>
      </c>
      <c r="G12" s="40">
        <v>4.0999999999999996</v>
      </c>
      <c r="H12" s="41">
        <v>5485</v>
      </c>
      <c r="I12" s="41">
        <v>5358</v>
      </c>
      <c r="J12" s="42">
        <f t="shared" ref="J12:J76" si="13" xml:space="preserve"> (((H12/F12)+(I12/G12))/60)</f>
        <v>43.040177727358675</v>
      </c>
      <c r="K12" s="43">
        <v>1</v>
      </c>
      <c r="L12" s="44">
        <v>10512</v>
      </c>
      <c r="M12" s="40">
        <v>16.7</v>
      </c>
      <c r="N12" s="39">
        <v>3.44</v>
      </c>
      <c r="Q12" s="41">
        <v>0</v>
      </c>
      <c r="R12" s="41">
        <v>0</v>
      </c>
      <c r="S12" s="41">
        <v>0</v>
      </c>
      <c r="T12" s="41">
        <v>0</v>
      </c>
      <c r="U12" s="41">
        <v>0</v>
      </c>
      <c r="V12" s="45">
        <f t="shared" ref="V12:V76" si="14">(U12/J12*24)</f>
        <v>0</v>
      </c>
      <c r="W12" s="41">
        <v>0</v>
      </c>
      <c r="X12" s="41">
        <v>0</v>
      </c>
      <c r="Y12" s="41">
        <v>0</v>
      </c>
      <c r="Z12" s="41">
        <v>0</v>
      </c>
      <c r="AA12" s="41">
        <v>0</v>
      </c>
      <c r="AB12" s="41">
        <v>0</v>
      </c>
      <c r="AC12" s="46">
        <f t="shared" si="8"/>
        <v>0</v>
      </c>
      <c r="AD12" s="47">
        <f t="shared" si="9"/>
        <v>0</v>
      </c>
      <c r="AE12" s="47">
        <f t="shared" si="10"/>
        <v>0</v>
      </c>
      <c r="AF12" s="47">
        <f t="shared" si="11"/>
        <v>0</v>
      </c>
      <c r="AG12" s="47">
        <f t="shared" si="12"/>
        <v>0</v>
      </c>
    </row>
    <row r="13" spans="1:34" x14ac:dyDescent="0.25">
      <c r="A13" s="36">
        <v>45577</v>
      </c>
      <c r="B13" s="37">
        <v>0.40625</v>
      </c>
      <c r="C13" s="38">
        <v>45578</v>
      </c>
      <c r="D13" s="37">
        <v>0.41666666666666669</v>
      </c>
      <c r="E13" s="39">
        <v>24.25</v>
      </c>
      <c r="F13" s="40">
        <v>4.0999999999999996</v>
      </c>
      <c r="G13" s="51">
        <v>3.9</v>
      </c>
      <c r="H13" s="41">
        <v>5518</v>
      </c>
      <c r="I13" s="41">
        <v>690</v>
      </c>
      <c r="J13" s="42">
        <f t="shared" si="13"/>
        <v>25.379612257661041</v>
      </c>
      <c r="K13" s="43">
        <v>1</v>
      </c>
      <c r="L13" s="44">
        <v>9577</v>
      </c>
      <c r="M13" s="40">
        <v>17</v>
      </c>
      <c r="N13" s="39">
        <v>3.52</v>
      </c>
      <c r="O13" s="41">
        <v>37</v>
      </c>
      <c r="P13" s="41">
        <v>37</v>
      </c>
      <c r="Q13" s="41">
        <v>0</v>
      </c>
      <c r="R13" s="41">
        <v>0</v>
      </c>
      <c r="S13" s="41">
        <v>1</v>
      </c>
      <c r="T13" s="41">
        <v>0</v>
      </c>
      <c r="U13" s="41">
        <v>0</v>
      </c>
      <c r="V13" s="45">
        <f t="shared" si="14"/>
        <v>0</v>
      </c>
      <c r="W13" s="41">
        <v>0</v>
      </c>
      <c r="X13" s="41">
        <v>0</v>
      </c>
      <c r="Y13" s="41">
        <v>0</v>
      </c>
      <c r="Z13" s="41">
        <v>0</v>
      </c>
      <c r="AA13" s="41">
        <v>0</v>
      </c>
      <c r="AB13" s="41">
        <v>0</v>
      </c>
      <c r="AC13" s="46">
        <f t="shared" si="8"/>
        <v>0</v>
      </c>
      <c r="AD13" s="47">
        <f t="shared" si="9"/>
        <v>0</v>
      </c>
      <c r="AE13" s="47">
        <f t="shared" si="10"/>
        <v>3.9401705189492875E-2</v>
      </c>
      <c r="AF13" s="47">
        <f t="shared" si="11"/>
        <v>0</v>
      </c>
      <c r="AG13" s="47">
        <f t="shared" si="12"/>
        <v>0</v>
      </c>
    </row>
    <row r="14" spans="1:34" x14ac:dyDescent="0.25">
      <c r="A14" s="36">
        <v>45578</v>
      </c>
      <c r="B14" s="37">
        <v>0.41666666666666669</v>
      </c>
      <c r="C14" s="38">
        <v>45579</v>
      </c>
      <c r="D14" s="37">
        <v>0.44791666666666669</v>
      </c>
      <c r="E14" s="39">
        <v>24.75</v>
      </c>
      <c r="F14" s="40">
        <v>4</v>
      </c>
      <c r="G14" s="40">
        <v>4</v>
      </c>
      <c r="H14" s="41">
        <v>5508</v>
      </c>
      <c r="I14" s="41">
        <v>5443</v>
      </c>
      <c r="J14" s="42">
        <f t="shared" si="13"/>
        <v>45.62916666666667</v>
      </c>
      <c r="K14" s="43">
        <v>1</v>
      </c>
      <c r="L14" s="44">
        <v>9179</v>
      </c>
      <c r="M14" s="40">
        <v>16.899999999999999</v>
      </c>
      <c r="N14" s="39">
        <v>3.9</v>
      </c>
      <c r="Q14" s="41">
        <v>0</v>
      </c>
      <c r="R14" s="41">
        <v>0</v>
      </c>
      <c r="S14" s="41">
        <v>0</v>
      </c>
      <c r="T14" s="41">
        <v>0</v>
      </c>
      <c r="U14" s="41">
        <v>0</v>
      </c>
      <c r="V14" s="45">
        <f t="shared" si="14"/>
        <v>0</v>
      </c>
      <c r="W14" s="41">
        <v>0</v>
      </c>
      <c r="X14" s="41">
        <v>0</v>
      </c>
      <c r="Y14" s="41">
        <v>0</v>
      </c>
      <c r="Z14" s="41">
        <v>0</v>
      </c>
      <c r="AA14" s="41">
        <v>0</v>
      </c>
      <c r="AB14" s="41">
        <v>0</v>
      </c>
      <c r="AC14" s="46">
        <f t="shared" si="8"/>
        <v>0</v>
      </c>
      <c r="AD14" s="47">
        <f t="shared" si="9"/>
        <v>0</v>
      </c>
      <c r="AE14" s="47">
        <f t="shared" si="10"/>
        <v>0</v>
      </c>
      <c r="AF14" s="47">
        <f t="shared" si="11"/>
        <v>0</v>
      </c>
      <c r="AG14" s="47">
        <f t="shared" si="12"/>
        <v>0</v>
      </c>
    </row>
    <row r="15" spans="1:34" x14ac:dyDescent="0.25">
      <c r="A15" s="36">
        <v>45579</v>
      </c>
      <c r="B15" s="37">
        <v>0.44791666666666669</v>
      </c>
      <c r="C15" s="38">
        <v>45580</v>
      </c>
      <c r="D15" s="37">
        <v>0.41666666666666669</v>
      </c>
      <c r="E15" s="39">
        <v>23.25</v>
      </c>
      <c r="F15" s="40">
        <v>4</v>
      </c>
      <c r="G15" s="40">
        <v>3.9</v>
      </c>
      <c r="H15" s="41">
        <v>5053</v>
      </c>
      <c r="I15" s="41">
        <v>5062</v>
      </c>
      <c r="J15" s="42">
        <f t="shared" si="13"/>
        <v>42.686645299145297</v>
      </c>
      <c r="K15" s="43">
        <v>1</v>
      </c>
      <c r="L15" s="44">
        <v>9008</v>
      </c>
      <c r="M15" s="40">
        <v>17.100000000000001</v>
      </c>
      <c r="N15" s="39">
        <v>3.83</v>
      </c>
      <c r="Q15" s="41">
        <v>0</v>
      </c>
      <c r="R15" s="41">
        <v>0</v>
      </c>
      <c r="S15" s="41">
        <v>0</v>
      </c>
      <c r="T15" s="41">
        <v>0</v>
      </c>
      <c r="U15" s="41">
        <v>0</v>
      </c>
      <c r="V15" s="45">
        <f t="shared" si="14"/>
        <v>0</v>
      </c>
      <c r="W15" s="41">
        <v>0</v>
      </c>
      <c r="X15" s="41">
        <v>0</v>
      </c>
      <c r="Y15" s="41">
        <v>0</v>
      </c>
      <c r="Z15" s="41">
        <v>0</v>
      </c>
      <c r="AA15" s="41">
        <v>0</v>
      </c>
      <c r="AB15" s="41">
        <v>0</v>
      </c>
      <c r="AC15" s="46">
        <f t="shared" si="8"/>
        <v>0</v>
      </c>
      <c r="AD15" s="47">
        <f t="shared" si="9"/>
        <v>0</v>
      </c>
      <c r="AE15" s="47">
        <f t="shared" si="10"/>
        <v>0</v>
      </c>
      <c r="AF15" s="47">
        <f t="shared" si="11"/>
        <v>0</v>
      </c>
      <c r="AG15" s="47">
        <f t="shared" si="12"/>
        <v>0</v>
      </c>
    </row>
    <row r="16" spans="1:34" x14ac:dyDescent="0.25">
      <c r="A16" s="36">
        <v>45580</v>
      </c>
      <c r="B16" s="37">
        <v>0.41666666666666669</v>
      </c>
      <c r="C16" s="38">
        <v>45581</v>
      </c>
      <c r="D16" s="37">
        <v>0.41666666666666669</v>
      </c>
      <c r="E16" s="39">
        <v>24</v>
      </c>
      <c r="F16" s="40">
        <v>3.8</v>
      </c>
      <c r="G16" s="40">
        <v>3.9</v>
      </c>
      <c r="H16" s="41">
        <v>5240</v>
      </c>
      <c r="I16" s="41">
        <v>5209</v>
      </c>
      <c r="J16" s="42">
        <f t="shared" si="13"/>
        <v>45.243139901034638</v>
      </c>
      <c r="K16" s="43">
        <v>1</v>
      </c>
      <c r="L16" s="44">
        <v>8991</v>
      </c>
      <c r="M16" s="40">
        <v>17.3</v>
      </c>
      <c r="N16" s="39">
        <v>3.68</v>
      </c>
      <c r="Q16" s="41">
        <v>0</v>
      </c>
      <c r="R16" s="41">
        <v>0</v>
      </c>
      <c r="S16" s="41">
        <v>0</v>
      </c>
      <c r="T16" s="41">
        <v>0</v>
      </c>
      <c r="U16" s="41">
        <v>0</v>
      </c>
      <c r="V16" s="45">
        <f t="shared" si="14"/>
        <v>0</v>
      </c>
      <c r="W16" s="41">
        <v>0</v>
      </c>
      <c r="X16" s="41">
        <v>0</v>
      </c>
      <c r="Y16" s="41">
        <v>0</v>
      </c>
      <c r="Z16" s="41">
        <v>0</v>
      </c>
      <c r="AA16" s="41">
        <v>0</v>
      </c>
      <c r="AB16" s="41">
        <v>0</v>
      </c>
      <c r="AC16" s="46">
        <f t="shared" si="8"/>
        <v>0</v>
      </c>
      <c r="AD16" s="47">
        <f t="shared" si="9"/>
        <v>0</v>
      </c>
      <c r="AE16" s="47">
        <f t="shared" si="10"/>
        <v>0</v>
      </c>
      <c r="AF16" s="47">
        <f t="shared" si="11"/>
        <v>0</v>
      </c>
      <c r="AG16" s="47">
        <f t="shared" si="12"/>
        <v>0</v>
      </c>
    </row>
    <row r="17" spans="1:33" x14ac:dyDescent="0.25">
      <c r="A17" s="36">
        <v>45581</v>
      </c>
      <c r="B17" s="37">
        <v>0.41666666666666669</v>
      </c>
      <c r="C17" s="38">
        <v>45582</v>
      </c>
      <c r="D17" s="37">
        <v>0.42708333333333331</v>
      </c>
      <c r="E17" s="39">
        <v>24.25</v>
      </c>
      <c r="F17" s="40">
        <v>3.8</v>
      </c>
      <c r="G17" s="40">
        <v>3.8</v>
      </c>
      <c r="H17" s="41">
        <v>5182</v>
      </c>
      <c r="I17" s="41">
        <v>5112</v>
      </c>
      <c r="J17" s="42">
        <f t="shared" si="13"/>
        <v>45.149122807017541</v>
      </c>
      <c r="K17" s="43">
        <v>1</v>
      </c>
      <c r="L17" s="44">
        <v>8770</v>
      </c>
      <c r="M17" s="40">
        <v>16.899999999999999</v>
      </c>
      <c r="N17" s="39">
        <v>3.5</v>
      </c>
      <c r="Q17" s="41">
        <v>0</v>
      </c>
      <c r="R17" s="41">
        <v>0</v>
      </c>
      <c r="S17" s="41">
        <v>0</v>
      </c>
      <c r="T17" s="41">
        <v>0</v>
      </c>
      <c r="U17" s="41">
        <v>0</v>
      </c>
      <c r="V17" s="45">
        <f t="shared" si="14"/>
        <v>0</v>
      </c>
      <c r="W17" s="41">
        <v>0</v>
      </c>
      <c r="X17" s="41">
        <v>0</v>
      </c>
      <c r="Y17" s="41">
        <v>0</v>
      </c>
      <c r="Z17" s="41">
        <v>0</v>
      </c>
      <c r="AA17" s="41">
        <v>0</v>
      </c>
      <c r="AB17" s="41">
        <v>0</v>
      </c>
      <c r="AC17" s="46">
        <f t="shared" si="8"/>
        <v>0</v>
      </c>
      <c r="AD17" s="47">
        <f t="shared" si="9"/>
        <v>0</v>
      </c>
      <c r="AE17" s="47">
        <f t="shared" si="10"/>
        <v>0</v>
      </c>
      <c r="AF17" s="47">
        <f t="shared" si="11"/>
        <v>0</v>
      </c>
      <c r="AG17" s="47">
        <f t="shared" si="12"/>
        <v>0</v>
      </c>
    </row>
    <row r="18" spans="1:33" x14ac:dyDescent="0.25">
      <c r="A18" s="36">
        <v>45582</v>
      </c>
      <c r="B18" s="37">
        <v>0.42708333333333331</v>
      </c>
      <c r="C18" s="38">
        <v>45583</v>
      </c>
      <c r="D18" s="37">
        <v>0.4375</v>
      </c>
      <c r="E18" s="39">
        <v>24.25</v>
      </c>
      <c r="F18" s="40">
        <v>3.9</v>
      </c>
      <c r="G18" s="40">
        <v>3.8</v>
      </c>
      <c r="H18" s="41">
        <v>5281</v>
      </c>
      <c r="I18" s="41">
        <v>5123</v>
      </c>
      <c r="J18" s="42">
        <f t="shared" si="13"/>
        <v>45.037674313990102</v>
      </c>
      <c r="K18" s="43">
        <v>1</v>
      </c>
      <c r="L18" s="44">
        <v>8517</v>
      </c>
      <c r="M18" s="40">
        <v>15</v>
      </c>
      <c r="N18" s="39">
        <v>4.67</v>
      </c>
      <c r="Q18" s="41">
        <v>0</v>
      </c>
      <c r="R18" s="41">
        <v>0</v>
      </c>
      <c r="S18" s="41">
        <v>0</v>
      </c>
      <c r="T18" s="41">
        <v>0</v>
      </c>
      <c r="U18" s="41">
        <v>0</v>
      </c>
      <c r="V18" s="45">
        <f t="shared" si="14"/>
        <v>0</v>
      </c>
      <c r="W18" s="41">
        <v>0</v>
      </c>
      <c r="X18" s="41">
        <v>0</v>
      </c>
      <c r="Y18" s="41">
        <v>0</v>
      </c>
      <c r="Z18" s="41">
        <v>0</v>
      </c>
      <c r="AA18" s="41">
        <v>0</v>
      </c>
      <c r="AB18" s="41">
        <v>0</v>
      </c>
      <c r="AC18" s="46">
        <f t="shared" si="8"/>
        <v>0</v>
      </c>
      <c r="AD18" s="47">
        <f t="shared" si="9"/>
        <v>0</v>
      </c>
      <c r="AE18" s="47">
        <f t="shared" si="10"/>
        <v>0</v>
      </c>
      <c r="AF18" s="47">
        <f t="shared" si="11"/>
        <v>0</v>
      </c>
      <c r="AG18" s="47">
        <f t="shared" si="12"/>
        <v>0</v>
      </c>
    </row>
    <row r="19" spans="1:33" x14ac:dyDescent="0.25">
      <c r="A19" s="36">
        <v>45583</v>
      </c>
      <c r="B19" s="37">
        <v>0.4375</v>
      </c>
      <c r="C19" s="38">
        <v>45584</v>
      </c>
      <c r="D19" s="37">
        <v>0.41666666666666669</v>
      </c>
      <c r="E19" s="39">
        <v>23.5</v>
      </c>
      <c r="F19" s="40">
        <v>4</v>
      </c>
      <c r="G19" s="40">
        <v>3.9</v>
      </c>
      <c r="H19" s="41">
        <v>5061</v>
      </c>
      <c r="I19" s="41">
        <v>4794</v>
      </c>
      <c r="J19" s="42">
        <f t="shared" si="13"/>
        <v>41.574679487179495</v>
      </c>
      <c r="K19" s="43">
        <v>1</v>
      </c>
      <c r="L19" s="44">
        <v>8449</v>
      </c>
      <c r="M19" s="40">
        <v>14.4</v>
      </c>
      <c r="N19" s="39">
        <v>3.67</v>
      </c>
      <c r="Q19" s="41">
        <v>0</v>
      </c>
      <c r="R19" s="41">
        <v>0</v>
      </c>
      <c r="S19" s="41">
        <v>0</v>
      </c>
      <c r="T19" s="41">
        <v>0</v>
      </c>
      <c r="U19" s="41">
        <v>0</v>
      </c>
      <c r="V19" s="45">
        <f t="shared" si="14"/>
        <v>0</v>
      </c>
      <c r="W19" s="41">
        <v>0</v>
      </c>
      <c r="X19" s="41">
        <v>0</v>
      </c>
      <c r="Y19" s="41">
        <v>0</v>
      </c>
      <c r="Z19" s="41">
        <v>0</v>
      </c>
      <c r="AA19" s="41">
        <v>0</v>
      </c>
      <c r="AB19" s="41">
        <v>0</v>
      </c>
      <c r="AC19" s="46">
        <f t="shared" si="8"/>
        <v>0</v>
      </c>
      <c r="AD19" s="47">
        <f t="shared" si="9"/>
        <v>0</v>
      </c>
      <c r="AE19" s="47">
        <f t="shared" si="10"/>
        <v>0</v>
      </c>
      <c r="AF19" s="47">
        <f t="shared" si="11"/>
        <v>0</v>
      </c>
      <c r="AG19" s="47">
        <f t="shared" si="12"/>
        <v>0</v>
      </c>
    </row>
    <row r="20" spans="1:33" x14ac:dyDescent="0.25">
      <c r="A20" s="36">
        <v>45584</v>
      </c>
      <c r="B20" s="37">
        <v>0.41666666666666669</v>
      </c>
      <c r="C20" s="38">
        <v>45585</v>
      </c>
      <c r="D20" s="37">
        <v>0.40625</v>
      </c>
      <c r="E20" s="39">
        <v>23.75</v>
      </c>
      <c r="F20" s="40">
        <v>3.9</v>
      </c>
      <c r="G20" s="40">
        <v>3.8</v>
      </c>
      <c r="H20" s="41">
        <v>4942</v>
      </c>
      <c r="I20" s="41">
        <v>4754</v>
      </c>
      <c r="J20" s="42">
        <f t="shared" si="13"/>
        <v>41.970535312640578</v>
      </c>
      <c r="K20" s="43">
        <v>1</v>
      </c>
      <c r="L20" s="44">
        <v>8266</v>
      </c>
      <c r="M20" s="40">
        <v>14.7</v>
      </c>
      <c r="N20" s="39">
        <v>3.57</v>
      </c>
      <c r="Q20" s="41">
        <v>0</v>
      </c>
      <c r="R20" s="41">
        <v>0</v>
      </c>
      <c r="S20" s="41">
        <v>0</v>
      </c>
      <c r="T20" s="41">
        <v>0</v>
      </c>
      <c r="U20" s="41">
        <v>0</v>
      </c>
      <c r="V20" s="45">
        <f t="shared" si="14"/>
        <v>0</v>
      </c>
      <c r="W20" s="41">
        <v>0</v>
      </c>
      <c r="X20" s="41">
        <v>0</v>
      </c>
      <c r="Y20" s="41">
        <v>0</v>
      </c>
      <c r="Z20" s="41">
        <v>0</v>
      </c>
      <c r="AA20" s="41">
        <v>0</v>
      </c>
      <c r="AB20" s="41">
        <v>0</v>
      </c>
      <c r="AC20" s="46">
        <f t="shared" si="8"/>
        <v>0</v>
      </c>
      <c r="AD20" s="47">
        <f t="shared" si="9"/>
        <v>0</v>
      </c>
      <c r="AE20" s="47">
        <f t="shared" si="10"/>
        <v>0</v>
      </c>
      <c r="AF20" s="47">
        <f t="shared" si="11"/>
        <v>0</v>
      </c>
      <c r="AG20" s="47">
        <f t="shared" si="12"/>
        <v>0</v>
      </c>
    </row>
    <row r="21" spans="1:33" x14ac:dyDescent="0.25">
      <c r="A21" s="36">
        <v>45585</v>
      </c>
      <c r="B21" s="37">
        <v>0.40625</v>
      </c>
      <c r="C21" s="38">
        <v>45586</v>
      </c>
      <c r="D21" s="37">
        <v>0.44791666666666669</v>
      </c>
      <c r="E21" s="39">
        <v>25</v>
      </c>
      <c r="F21" s="40">
        <v>3.8</v>
      </c>
      <c r="G21" s="40">
        <v>3.7</v>
      </c>
      <c r="H21" s="41">
        <v>5161</v>
      </c>
      <c r="I21" s="41">
        <v>4889</v>
      </c>
      <c r="J21" s="42">
        <f t="shared" si="13"/>
        <v>44.65848743480322</v>
      </c>
      <c r="K21" s="43">
        <v>1</v>
      </c>
      <c r="L21" s="44">
        <v>8349</v>
      </c>
      <c r="M21" s="40">
        <v>14.8</v>
      </c>
      <c r="N21" s="39">
        <v>3.42</v>
      </c>
      <c r="Q21" s="41">
        <v>0</v>
      </c>
      <c r="R21" s="41">
        <v>0</v>
      </c>
      <c r="S21" s="41">
        <v>0</v>
      </c>
      <c r="T21" s="41">
        <v>0</v>
      </c>
      <c r="U21" s="41">
        <v>0</v>
      </c>
      <c r="V21" s="45">
        <f t="shared" si="14"/>
        <v>0</v>
      </c>
      <c r="W21" s="41">
        <v>0</v>
      </c>
      <c r="X21" s="41">
        <v>0</v>
      </c>
      <c r="Y21" s="41">
        <v>0</v>
      </c>
      <c r="Z21" s="41">
        <v>0</v>
      </c>
      <c r="AA21" s="41">
        <v>0</v>
      </c>
      <c r="AB21" s="41">
        <v>0</v>
      </c>
      <c r="AC21" s="46">
        <f t="shared" si="8"/>
        <v>0</v>
      </c>
      <c r="AD21" s="47">
        <f t="shared" si="9"/>
        <v>0</v>
      </c>
      <c r="AE21" s="47">
        <f t="shared" si="10"/>
        <v>0</v>
      </c>
      <c r="AF21" s="47">
        <f t="shared" si="11"/>
        <v>0</v>
      </c>
      <c r="AG21" s="47">
        <f t="shared" si="12"/>
        <v>0</v>
      </c>
    </row>
    <row r="22" spans="1:33" x14ac:dyDescent="0.25">
      <c r="A22" s="36">
        <v>45586</v>
      </c>
      <c r="B22" s="37">
        <v>0.44791666666666669</v>
      </c>
      <c r="C22" s="38">
        <v>45587</v>
      </c>
      <c r="D22" s="37">
        <v>0.41666666666666669</v>
      </c>
      <c r="E22" s="39">
        <v>23.25</v>
      </c>
      <c r="F22" s="40">
        <v>3.9</v>
      </c>
      <c r="G22" s="40">
        <v>3.7</v>
      </c>
      <c r="H22" s="41">
        <v>4790</v>
      </c>
      <c r="I22" s="41">
        <v>4567</v>
      </c>
      <c r="J22" s="42">
        <f t="shared" si="13"/>
        <v>41.042157542157533</v>
      </c>
      <c r="K22" s="43">
        <v>1</v>
      </c>
      <c r="L22" s="44">
        <v>8316</v>
      </c>
      <c r="M22" s="40">
        <v>14.9</v>
      </c>
      <c r="N22" s="39">
        <v>3.63</v>
      </c>
      <c r="Q22" s="41">
        <v>0</v>
      </c>
      <c r="R22" s="41">
        <v>0</v>
      </c>
      <c r="S22" s="41">
        <v>0</v>
      </c>
      <c r="T22" s="41">
        <v>0</v>
      </c>
      <c r="U22" s="41">
        <v>0</v>
      </c>
      <c r="V22" s="45">
        <f t="shared" si="14"/>
        <v>0</v>
      </c>
      <c r="W22" s="41">
        <v>0</v>
      </c>
      <c r="X22" s="41">
        <v>0</v>
      </c>
      <c r="Y22" s="41">
        <v>0</v>
      </c>
      <c r="Z22" s="41">
        <v>0</v>
      </c>
      <c r="AA22" s="41">
        <v>0</v>
      </c>
      <c r="AB22" s="41">
        <v>0</v>
      </c>
      <c r="AC22" s="46">
        <f t="shared" si="8"/>
        <v>0</v>
      </c>
      <c r="AD22" s="47">
        <f t="shared" si="9"/>
        <v>0</v>
      </c>
      <c r="AE22" s="47">
        <f t="shared" si="10"/>
        <v>0</v>
      </c>
      <c r="AF22" s="47">
        <f t="shared" si="11"/>
        <v>0</v>
      </c>
      <c r="AG22" s="47">
        <f t="shared" si="12"/>
        <v>0</v>
      </c>
    </row>
    <row r="23" spans="1:33" x14ac:dyDescent="0.25">
      <c r="A23" s="36">
        <v>45587</v>
      </c>
      <c r="B23" s="37">
        <v>0.41666666666666669</v>
      </c>
      <c r="C23" s="38">
        <v>45588</v>
      </c>
      <c r="D23" s="37">
        <v>0.41666666666666669</v>
      </c>
      <c r="E23" s="39">
        <v>24</v>
      </c>
      <c r="F23" s="40">
        <v>3.8</v>
      </c>
      <c r="G23" s="40">
        <v>3.7</v>
      </c>
      <c r="H23" s="41">
        <v>4947</v>
      </c>
      <c r="I23" s="41">
        <v>4848</v>
      </c>
      <c r="J23" s="42">
        <f t="shared" si="13"/>
        <v>43.535206258890476</v>
      </c>
      <c r="K23" s="43">
        <v>1</v>
      </c>
      <c r="L23" s="44">
        <v>8216</v>
      </c>
      <c r="M23" s="40">
        <v>14.9</v>
      </c>
      <c r="N23" s="39">
        <v>3.37</v>
      </c>
      <c r="Q23" s="41">
        <v>0</v>
      </c>
      <c r="R23" s="41">
        <v>0</v>
      </c>
      <c r="S23" s="41">
        <v>0</v>
      </c>
      <c r="T23" s="41">
        <v>0</v>
      </c>
      <c r="U23" s="41">
        <v>0</v>
      </c>
      <c r="V23" s="45">
        <f t="shared" si="14"/>
        <v>0</v>
      </c>
      <c r="W23" s="41">
        <v>0</v>
      </c>
      <c r="X23" s="41">
        <v>0</v>
      </c>
      <c r="Y23" s="41">
        <v>0</v>
      </c>
      <c r="Z23" s="41">
        <v>0</v>
      </c>
      <c r="AA23" s="41">
        <v>0</v>
      </c>
      <c r="AB23" s="41">
        <v>0</v>
      </c>
      <c r="AC23" s="46">
        <f t="shared" si="8"/>
        <v>0</v>
      </c>
      <c r="AD23" s="47">
        <f t="shared" si="9"/>
        <v>0</v>
      </c>
      <c r="AE23" s="47">
        <f t="shared" si="10"/>
        <v>0</v>
      </c>
      <c r="AF23" s="47">
        <f t="shared" si="11"/>
        <v>0</v>
      </c>
      <c r="AG23" s="47">
        <f t="shared" si="12"/>
        <v>0</v>
      </c>
    </row>
    <row r="24" spans="1:33" x14ac:dyDescent="0.25">
      <c r="A24" s="36">
        <v>45588</v>
      </c>
      <c r="B24" s="37">
        <v>0.41666666666666669</v>
      </c>
      <c r="C24" s="38">
        <v>45589</v>
      </c>
      <c r="D24" s="37">
        <v>0.39583333333333331</v>
      </c>
      <c r="E24" s="39">
        <v>23.5</v>
      </c>
      <c r="F24" s="40">
        <v>3.8</v>
      </c>
      <c r="G24" s="40">
        <v>3.6</v>
      </c>
      <c r="H24" s="41">
        <v>4998</v>
      </c>
      <c r="I24" s="41">
        <v>4537</v>
      </c>
      <c r="J24" s="42">
        <f t="shared" si="13"/>
        <v>42.925682261208586</v>
      </c>
      <c r="K24" s="43">
        <v>1</v>
      </c>
      <c r="L24" s="44">
        <v>8116</v>
      </c>
      <c r="M24" s="40">
        <v>14.7</v>
      </c>
      <c r="N24" s="39">
        <v>3.41</v>
      </c>
      <c r="Q24" s="41">
        <v>0</v>
      </c>
      <c r="R24" s="41">
        <v>0</v>
      </c>
      <c r="S24" s="41">
        <v>0</v>
      </c>
      <c r="T24" s="41">
        <v>0</v>
      </c>
      <c r="U24" s="41">
        <v>0</v>
      </c>
      <c r="V24" s="45">
        <f t="shared" si="14"/>
        <v>0</v>
      </c>
      <c r="W24" s="41">
        <v>0</v>
      </c>
      <c r="X24" s="41">
        <v>0</v>
      </c>
      <c r="Y24" s="41">
        <v>0</v>
      </c>
      <c r="Z24" s="41">
        <v>0</v>
      </c>
      <c r="AA24" s="41">
        <v>0</v>
      </c>
      <c r="AB24" s="41">
        <v>0</v>
      </c>
      <c r="AC24" s="46">
        <f t="shared" si="8"/>
        <v>0</v>
      </c>
      <c r="AD24" s="47">
        <f t="shared" si="9"/>
        <v>0</v>
      </c>
      <c r="AE24" s="47">
        <f t="shared" si="10"/>
        <v>0</v>
      </c>
      <c r="AF24" s="47">
        <f t="shared" si="11"/>
        <v>0</v>
      </c>
      <c r="AG24" s="47">
        <f t="shared" si="12"/>
        <v>0</v>
      </c>
    </row>
    <row r="25" spans="1:33" x14ac:dyDescent="0.25">
      <c r="A25" s="36">
        <v>45589</v>
      </c>
      <c r="B25" s="37">
        <v>0.39583333333333331</v>
      </c>
      <c r="C25" s="38">
        <v>45590</v>
      </c>
      <c r="D25" s="37">
        <v>0.40625</v>
      </c>
      <c r="E25" s="39">
        <v>24.25</v>
      </c>
      <c r="F25" s="40">
        <v>3.8</v>
      </c>
      <c r="G25" s="40">
        <v>3.6</v>
      </c>
      <c r="H25" s="41">
        <v>4985</v>
      </c>
      <c r="I25" s="41">
        <v>4759</v>
      </c>
      <c r="J25" s="42">
        <f t="shared" si="13"/>
        <v>43.896442495126706</v>
      </c>
      <c r="K25" s="43">
        <v>1</v>
      </c>
      <c r="L25" s="44">
        <v>7836</v>
      </c>
      <c r="M25" s="40">
        <v>14.5</v>
      </c>
      <c r="N25" s="39">
        <v>3.46</v>
      </c>
      <c r="Q25" s="41">
        <v>0</v>
      </c>
      <c r="R25" s="41">
        <v>0</v>
      </c>
      <c r="S25" s="41">
        <v>0</v>
      </c>
      <c r="T25" s="41">
        <v>0</v>
      </c>
      <c r="U25" s="41">
        <v>0</v>
      </c>
      <c r="V25" s="45">
        <f t="shared" si="14"/>
        <v>0</v>
      </c>
      <c r="W25" s="41">
        <v>0</v>
      </c>
      <c r="X25" s="41">
        <v>0</v>
      </c>
      <c r="Y25" s="41">
        <v>0</v>
      </c>
      <c r="Z25" s="41">
        <v>0</v>
      </c>
      <c r="AA25" s="41">
        <v>0</v>
      </c>
      <c r="AB25" s="41">
        <v>0</v>
      </c>
      <c r="AC25" s="46">
        <f t="shared" si="8"/>
        <v>0</v>
      </c>
      <c r="AD25" s="47">
        <f t="shared" si="9"/>
        <v>0</v>
      </c>
      <c r="AE25" s="47">
        <f t="shared" si="10"/>
        <v>0</v>
      </c>
      <c r="AF25" s="47">
        <f t="shared" si="11"/>
        <v>0</v>
      </c>
      <c r="AG25" s="47">
        <f t="shared" si="12"/>
        <v>0</v>
      </c>
    </row>
    <row r="26" spans="1:33" x14ac:dyDescent="0.25">
      <c r="A26" s="36">
        <v>45590</v>
      </c>
      <c r="B26" s="37">
        <v>0.40625</v>
      </c>
      <c r="C26" s="38">
        <v>45591</v>
      </c>
      <c r="D26" s="37">
        <v>0.40625</v>
      </c>
      <c r="E26" s="39">
        <v>24</v>
      </c>
      <c r="F26" s="40">
        <v>3.6</v>
      </c>
      <c r="G26" s="51">
        <v>3.6</v>
      </c>
      <c r="H26" s="41">
        <v>4691</v>
      </c>
      <c r="I26" s="41">
        <v>1201</v>
      </c>
      <c r="J26" s="42">
        <f t="shared" si="13"/>
        <v>27.277777777777775</v>
      </c>
      <c r="K26" s="43">
        <v>1</v>
      </c>
      <c r="L26" s="44">
        <v>7591</v>
      </c>
      <c r="M26" s="40">
        <v>14.4</v>
      </c>
      <c r="N26" s="39">
        <v>3.02</v>
      </c>
      <c r="Q26" s="41">
        <v>0</v>
      </c>
      <c r="R26" s="41">
        <v>0</v>
      </c>
      <c r="S26" s="41">
        <v>0</v>
      </c>
      <c r="T26" s="41">
        <v>0</v>
      </c>
      <c r="U26" s="41">
        <v>0</v>
      </c>
      <c r="V26" s="45">
        <f t="shared" si="14"/>
        <v>0</v>
      </c>
      <c r="W26" s="41">
        <v>0</v>
      </c>
      <c r="X26" s="41">
        <v>0</v>
      </c>
      <c r="Y26" s="41">
        <v>0</v>
      </c>
      <c r="Z26" s="41">
        <v>0</v>
      </c>
      <c r="AA26" s="41">
        <v>0</v>
      </c>
      <c r="AB26" s="41">
        <v>0</v>
      </c>
      <c r="AC26" s="46">
        <f t="shared" si="8"/>
        <v>0</v>
      </c>
      <c r="AD26" s="47">
        <f t="shared" si="9"/>
        <v>0</v>
      </c>
      <c r="AE26" s="47">
        <f t="shared" si="10"/>
        <v>0</v>
      </c>
      <c r="AF26" s="47">
        <f t="shared" si="11"/>
        <v>0</v>
      </c>
      <c r="AG26" s="47">
        <f t="shared" si="12"/>
        <v>0</v>
      </c>
    </row>
    <row r="27" spans="1:33" x14ac:dyDescent="0.25">
      <c r="A27" s="36">
        <v>45591</v>
      </c>
      <c r="B27" s="37">
        <v>0.40625</v>
      </c>
      <c r="C27" s="38">
        <v>45592</v>
      </c>
      <c r="D27" s="37">
        <v>0.4375</v>
      </c>
      <c r="E27" s="39">
        <v>24.75</v>
      </c>
      <c r="F27" s="40">
        <v>3.4</v>
      </c>
      <c r="G27" s="40">
        <v>3.5</v>
      </c>
      <c r="H27" s="41">
        <v>4679</v>
      </c>
      <c r="I27" s="41">
        <v>4744</v>
      </c>
      <c r="J27" s="42">
        <f t="shared" si="13"/>
        <v>45.526750700280111</v>
      </c>
      <c r="K27" s="43">
        <v>1</v>
      </c>
      <c r="L27" s="44">
        <v>7461</v>
      </c>
      <c r="M27" s="40">
        <v>14.8</v>
      </c>
      <c r="N27" s="39">
        <v>3.92</v>
      </c>
      <c r="Q27" s="41">
        <v>0</v>
      </c>
      <c r="R27" s="41">
        <v>0</v>
      </c>
      <c r="S27" s="41">
        <v>0</v>
      </c>
      <c r="T27" s="41">
        <v>0</v>
      </c>
      <c r="U27" s="41">
        <v>0</v>
      </c>
      <c r="V27" s="45">
        <f t="shared" si="14"/>
        <v>0</v>
      </c>
      <c r="W27" s="41">
        <v>0</v>
      </c>
      <c r="X27" s="41">
        <v>0</v>
      </c>
      <c r="Y27" s="41">
        <v>0</v>
      </c>
      <c r="Z27" s="41">
        <v>0</v>
      </c>
      <c r="AA27" s="41">
        <v>0</v>
      </c>
      <c r="AB27" s="41">
        <v>0</v>
      </c>
      <c r="AC27" s="46">
        <f t="shared" si="8"/>
        <v>0</v>
      </c>
      <c r="AD27" s="47">
        <f t="shared" si="9"/>
        <v>0</v>
      </c>
      <c r="AE27" s="47">
        <f t="shared" si="10"/>
        <v>0</v>
      </c>
      <c r="AF27" s="47">
        <f t="shared" si="11"/>
        <v>0</v>
      </c>
      <c r="AG27" s="47">
        <f t="shared" si="12"/>
        <v>0</v>
      </c>
    </row>
    <row r="28" spans="1:33" x14ac:dyDescent="0.25">
      <c r="A28" s="36">
        <v>45592</v>
      </c>
      <c r="B28" s="37">
        <v>0.4375</v>
      </c>
      <c r="C28" s="38">
        <v>45593</v>
      </c>
      <c r="D28" s="37">
        <v>0.46875</v>
      </c>
      <c r="E28" s="39">
        <v>24.75</v>
      </c>
      <c r="F28" s="40">
        <v>3.4</v>
      </c>
      <c r="G28" s="40">
        <v>3.5</v>
      </c>
      <c r="H28" s="41">
        <v>4541</v>
      </c>
      <c r="I28" s="41">
        <v>4594</v>
      </c>
      <c r="J28" s="42">
        <f t="shared" si="13"/>
        <v>44.135994397759106</v>
      </c>
      <c r="K28" s="43">
        <v>1</v>
      </c>
      <c r="L28" s="44">
        <v>7494</v>
      </c>
      <c r="M28" s="40">
        <v>14.8</v>
      </c>
      <c r="N28" s="39">
        <v>3.39</v>
      </c>
      <c r="O28" s="41">
        <v>42</v>
      </c>
      <c r="P28" s="41">
        <v>42</v>
      </c>
      <c r="Q28" s="41">
        <v>0</v>
      </c>
      <c r="R28" s="41">
        <v>0</v>
      </c>
      <c r="S28" s="41">
        <v>1</v>
      </c>
      <c r="T28" s="41">
        <v>0</v>
      </c>
      <c r="U28" s="41">
        <v>0</v>
      </c>
      <c r="V28" s="45">
        <f t="shared" si="14"/>
        <v>0</v>
      </c>
      <c r="W28" s="41">
        <v>0</v>
      </c>
      <c r="X28" s="41">
        <v>0</v>
      </c>
      <c r="Y28" s="41">
        <v>0</v>
      </c>
      <c r="Z28" s="41">
        <v>0</v>
      </c>
      <c r="AA28" s="41">
        <v>0</v>
      </c>
      <c r="AB28" s="41">
        <v>0</v>
      </c>
      <c r="AC28" s="46">
        <f t="shared" si="8"/>
        <v>0</v>
      </c>
      <c r="AD28" s="47">
        <f t="shared" si="9"/>
        <v>0</v>
      </c>
      <c r="AE28" s="47">
        <f t="shared" si="10"/>
        <v>2.265724413021886E-2</v>
      </c>
      <c r="AF28" s="47">
        <f t="shared" si="11"/>
        <v>0</v>
      </c>
      <c r="AG28" s="47">
        <f t="shared" si="12"/>
        <v>0</v>
      </c>
    </row>
    <row r="29" spans="1:33" x14ac:dyDescent="0.25">
      <c r="A29" s="36">
        <v>45593</v>
      </c>
      <c r="B29" s="37">
        <v>0.46875</v>
      </c>
      <c r="C29" s="38">
        <v>45594</v>
      </c>
      <c r="D29" s="37">
        <v>0.41666666666666669</v>
      </c>
      <c r="E29" s="39">
        <v>22.75</v>
      </c>
      <c r="F29" s="40">
        <v>3.6</v>
      </c>
      <c r="G29" s="40">
        <v>3.4</v>
      </c>
      <c r="H29" s="41">
        <v>4331</v>
      </c>
      <c r="I29" s="41">
        <v>4382</v>
      </c>
      <c r="J29" s="42">
        <f t="shared" si="13"/>
        <v>41.531318082788665</v>
      </c>
      <c r="K29" s="43">
        <v>1</v>
      </c>
      <c r="L29" s="44">
        <v>7461</v>
      </c>
      <c r="M29" s="40">
        <v>14.2</v>
      </c>
      <c r="N29" s="39">
        <v>4.25</v>
      </c>
      <c r="Q29" s="41">
        <v>0</v>
      </c>
      <c r="R29" s="41">
        <v>0</v>
      </c>
      <c r="S29" s="41">
        <v>0</v>
      </c>
      <c r="T29" s="41">
        <v>0</v>
      </c>
      <c r="U29" s="41">
        <v>0</v>
      </c>
      <c r="V29" s="45">
        <f t="shared" si="14"/>
        <v>0</v>
      </c>
      <c r="W29" s="41">
        <v>0</v>
      </c>
      <c r="X29" s="41">
        <v>0</v>
      </c>
      <c r="Y29" s="41">
        <v>0</v>
      </c>
      <c r="Z29" s="41">
        <v>0</v>
      </c>
      <c r="AA29" s="41">
        <v>0</v>
      </c>
      <c r="AB29" s="41">
        <v>0</v>
      </c>
      <c r="AC29" s="46">
        <f t="shared" si="8"/>
        <v>0</v>
      </c>
      <c r="AD29" s="47">
        <f t="shared" si="9"/>
        <v>0</v>
      </c>
      <c r="AE29" s="47">
        <f t="shared" si="10"/>
        <v>0</v>
      </c>
      <c r="AF29" s="47">
        <f t="shared" si="11"/>
        <v>0</v>
      </c>
      <c r="AG29" s="47">
        <f t="shared" si="12"/>
        <v>0</v>
      </c>
    </row>
    <row r="30" spans="1:33" x14ac:dyDescent="0.25">
      <c r="A30" s="36">
        <v>45594</v>
      </c>
      <c r="B30" s="37">
        <v>0.41666666666666669</v>
      </c>
      <c r="C30" s="38">
        <v>45595</v>
      </c>
      <c r="D30" s="37">
        <v>0.40625</v>
      </c>
      <c r="E30" s="39">
        <v>23.75</v>
      </c>
      <c r="F30" s="40">
        <v>3.6</v>
      </c>
      <c r="G30" s="40">
        <v>3.5</v>
      </c>
      <c r="H30" s="41">
        <v>4725</v>
      </c>
      <c r="I30" s="41">
        <v>4624</v>
      </c>
      <c r="J30" s="42">
        <f t="shared" si="13"/>
        <v>43.894047619047612</v>
      </c>
      <c r="K30" s="43">
        <v>1</v>
      </c>
      <c r="L30" s="44">
        <v>7268</v>
      </c>
      <c r="M30" s="40">
        <v>13.6</v>
      </c>
      <c r="N30" s="39">
        <v>3.2</v>
      </c>
      <c r="Q30" s="41">
        <v>0</v>
      </c>
      <c r="R30" s="41">
        <v>0</v>
      </c>
      <c r="S30" s="41">
        <v>0</v>
      </c>
      <c r="T30" s="41">
        <v>0</v>
      </c>
      <c r="U30" s="41">
        <v>0</v>
      </c>
      <c r="V30" s="45">
        <f t="shared" si="14"/>
        <v>0</v>
      </c>
      <c r="W30" s="41">
        <v>0</v>
      </c>
      <c r="X30" s="41">
        <v>0</v>
      </c>
      <c r="Y30" s="41">
        <v>0</v>
      </c>
      <c r="Z30" s="41">
        <v>0</v>
      </c>
      <c r="AA30" s="41">
        <v>0</v>
      </c>
      <c r="AB30" s="41">
        <v>0</v>
      </c>
      <c r="AC30" s="46">
        <f t="shared" si="8"/>
        <v>0</v>
      </c>
      <c r="AD30" s="47">
        <f t="shared" si="9"/>
        <v>0</v>
      </c>
      <c r="AE30" s="47">
        <f t="shared" si="10"/>
        <v>0</v>
      </c>
      <c r="AF30" s="47">
        <f t="shared" si="11"/>
        <v>0</v>
      </c>
      <c r="AG30" s="47">
        <f t="shared" si="12"/>
        <v>0</v>
      </c>
    </row>
    <row r="31" spans="1:33" x14ac:dyDescent="0.25">
      <c r="A31" s="36">
        <v>45595</v>
      </c>
      <c r="B31" s="37">
        <v>0.40625</v>
      </c>
      <c r="C31" s="38">
        <v>45596</v>
      </c>
      <c r="D31" s="37">
        <v>0.44791666666666669</v>
      </c>
      <c r="E31" s="39">
        <v>25</v>
      </c>
      <c r="F31" s="40">
        <v>3.5</v>
      </c>
      <c r="G31" s="40">
        <v>3.4</v>
      </c>
      <c r="H31" s="41">
        <v>4685</v>
      </c>
      <c r="I31" s="41">
        <v>4700</v>
      </c>
      <c r="J31" s="42">
        <f t="shared" si="13"/>
        <v>45.348739495798327</v>
      </c>
      <c r="K31" s="43">
        <v>1</v>
      </c>
      <c r="L31" s="44">
        <v>7140</v>
      </c>
      <c r="M31" s="40">
        <v>13.5</v>
      </c>
      <c r="N31" s="39">
        <v>2.77</v>
      </c>
      <c r="Q31" s="41">
        <v>0</v>
      </c>
      <c r="R31" s="41">
        <v>0</v>
      </c>
      <c r="S31" s="41">
        <v>0</v>
      </c>
      <c r="T31" s="41">
        <v>0</v>
      </c>
      <c r="U31" s="41">
        <v>0</v>
      </c>
      <c r="V31" s="45">
        <f t="shared" si="14"/>
        <v>0</v>
      </c>
      <c r="W31" s="41">
        <v>0</v>
      </c>
      <c r="X31" s="41">
        <v>0</v>
      </c>
      <c r="Y31" s="41">
        <v>0</v>
      </c>
      <c r="Z31" s="41">
        <v>0</v>
      </c>
      <c r="AA31" s="41">
        <v>0</v>
      </c>
      <c r="AB31" s="41">
        <v>0</v>
      </c>
      <c r="AC31" s="46">
        <f t="shared" si="8"/>
        <v>0</v>
      </c>
      <c r="AD31" s="47">
        <f t="shared" si="9"/>
        <v>0</v>
      </c>
      <c r="AE31" s="47">
        <f t="shared" si="10"/>
        <v>0</v>
      </c>
      <c r="AF31" s="47">
        <f t="shared" si="11"/>
        <v>0</v>
      </c>
      <c r="AG31" s="47">
        <f t="shared" si="12"/>
        <v>0</v>
      </c>
    </row>
    <row r="32" spans="1:33" x14ac:dyDescent="0.25">
      <c r="A32" s="36">
        <v>45596</v>
      </c>
      <c r="B32" s="37">
        <v>0.44791666666666669</v>
      </c>
      <c r="C32" s="38">
        <v>45597</v>
      </c>
      <c r="D32" s="37">
        <v>0.48958333333333331</v>
      </c>
      <c r="E32" s="39">
        <v>25</v>
      </c>
      <c r="F32" s="40">
        <v>3.5</v>
      </c>
      <c r="G32" s="40">
        <v>3.4</v>
      </c>
      <c r="H32" s="41">
        <v>4811</v>
      </c>
      <c r="I32" s="41">
        <v>4647</v>
      </c>
      <c r="J32" s="42">
        <f t="shared" si="13"/>
        <v>45.688935574229696</v>
      </c>
      <c r="K32" s="43">
        <v>1</v>
      </c>
      <c r="L32" s="44">
        <v>7156</v>
      </c>
      <c r="M32" s="40">
        <v>13.4</v>
      </c>
      <c r="N32" s="39">
        <v>3.39</v>
      </c>
      <c r="Q32" s="41">
        <v>0</v>
      </c>
      <c r="R32" s="41">
        <v>0</v>
      </c>
      <c r="S32" s="41">
        <v>0</v>
      </c>
      <c r="T32" s="41">
        <v>0</v>
      </c>
      <c r="U32" s="41">
        <v>0</v>
      </c>
      <c r="V32" s="45">
        <f t="shared" si="14"/>
        <v>0</v>
      </c>
      <c r="W32" s="41">
        <v>0</v>
      </c>
      <c r="X32" s="41">
        <v>0</v>
      </c>
      <c r="Y32" s="41">
        <v>0</v>
      </c>
      <c r="Z32" s="41">
        <v>0</v>
      </c>
      <c r="AA32" s="41">
        <v>0</v>
      </c>
      <c r="AB32" s="41">
        <v>0</v>
      </c>
      <c r="AC32" s="46">
        <f t="shared" si="8"/>
        <v>0</v>
      </c>
      <c r="AD32" s="47">
        <f t="shared" si="9"/>
        <v>0</v>
      </c>
      <c r="AE32" s="47">
        <f t="shared" si="10"/>
        <v>0</v>
      </c>
      <c r="AF32" s="47">
        <f t="shared" si="11"/>
        <v>0</v>
      </c>
      <c r="AG32" s="47">
        <f t="shared" si="12"/>
        <v>0</v>
      </c>
    </row>
    <row r="33" spans="1:33" x14ac:dyDescent="0.25">
      <c r="A33" s="36">
        <v>45597</v>
      </c>
      <c r="B33" s="37">
        <v>0.48958333333333331</v>
      </c>
      <c r="C33" s="38">
        <v>45598</v>
      </c>
      <c r="D33" s="37">
        <v>0.41666666666666669</v>
      </c>
      <c r="E33" s="39">
        <v>22.25</v>
      </c>
      <c r="F33" s="40">
        <v>3.5</v>
      </c>
      <c r="G33" s="40">
        <v>3.4</v>
      </c>
      <c r="H33" s="41">
        <v>4290</v>
      </c>
      <c r="I33" s="41">
        <v>4235</v>
      </c>
      <c r="J33" s="42">
        <f t="shared" si="13"/>
        <v>41.188375350140056</v>
      </c>
      <c r="K33" s="43">
        <v>1</v>
      </c>
      <c r="L33" s="44">
        <v>7397</v>
      </c>
      <c r="M33" s="40">
        <v>13.6</v>
      </c>
      <c r="N33" s="39">
        <v>3.69</v>
      </c>
      <c r="Q33" s="41">
        <v>0</v>
      </c>
      <c r="R33" s="41">
        <v>0</v>
      </c>
      <c r="S33" s="41">
        <v>0</v>
      </c>
      <c r="T33" s="41">
        <v>0</v>
      </c>
      <c r="U33" s="41">
        <v>0</v>
      </c>
      <c r="V33" s="45">
        <f t="shared" si="14"/>
        <v>0</v>
      </c>
      <c r="W33" s="41">
        <v>0</v>
      </c>
      <c r="X33" s="41">
        <v>0</v>
      </c>
      <c r="Y33" s="41">
        <v>0</v>
      </c>
      <c r="Z33" s="41">
        <v>0</v>
      </c>
      <c r="AA33" s="41">
        <v>0</v>
      </c>
      <c r="AB33" s="41">
        <v>0</v>
      </c>
      <c r="AC33" s="46">
        <f t="shared" si="8"/>
        <v>0</v>
      </c>
      <c r="AD33" s="47">
        <f t="shared" si="9"/>
        <v>0</v>
      </c>
      <c r="AE33" s="47">
        <f t="shared" si="10"/>
        <v>0</v>
      </c>
      <c r="AF33" s="47">
        <f t="shared" si="11"/>
        <v>0</v>
      </c>
      <c r="AG33" s="47">
        <f t="shared" si="12"/>
        <v>0</v>
      </c>
    </row>
    <row r="34" spans="1:33" x14ac:dyDescent="0.25">
      <c r="A34" s="36">
        <v>45598</v>
      </c>
      <c r="B34" s="37">
        <v>0.41666666666666669</v>
      </c>
      <c r="C34" s="38">
        <v>45599</v>
      </c>
      <c r="D34" s="37">
        <v>0.39583333333333331</v>
      </c>
      <c r="E34" s="39">
        <v>23.5</v>
      </c>
      <c r="F34" s="51">
        <v>3.6</v>
      </c>
      <c r="G34" s="51">
        <v>3.4</v>
      </c>
      <c r="H34" s="41">
        <v>2674</v>
      </c>
      <c r="I34" s="41">
        <v>1195</v>
      </c>
      <c r="J34" s="42">
        <f t="shared" si="13"/>
        <v>18.237472766884533</v>
      </c>
      <c r="K34" s="43">
        <v>1</v>
      </c>
      <c r="L34" s="44">
        <v>7381</v>
      </c>
      <c r="M34" s="40">
        <v>13.2</v>
      </c>
      <c r="N34" s="39">
        <v>3.96</v>
      </c>
      <c r="Q34" s="41">
        <v>0</v>
      </c>
      <c r="R34" s="41">
        <v>0</v>
      </c>
      <c r="S34" s="41">
        <v>0</v>
      </c>
      <c r="T34" s="41">
        <v>0</v>
      </c>
      <c r="U34" s="41">
        <v>0</v>
      </c>
      <c r="V34" s="45">
        <f t="shared" si="14"/>
        <v>0</v>
      </c>
      <c r="W34" s="41">
        <v>0</v>
      </c>
      <c r="X34" s="41">
        <v>0</v>
      </c>
      <c r="Y34" s="41">
        <v>0</v>
      </c>
      <c r="Z34" s="41">
        <v>0</v>
      </c>
      <c r="AA34" s="41">
        <v>0</v>
      </c>
      <c r="AB34" s="41">
        <v>0</v>
      </c>
      <c r="AC34" s="46">
        <f t="shared" si="8"/>
        <v>0</v>
      </c>
      <c r="AD34" s="47">
        <f t="shared" si="9"/>
        <v>0</v>
      </c>
      <c r="AE34" s="47">
        <f t="shared" si="10"/>
        <v>0</v>
      </c>
      <c r="AF34" s="47">
        <f t="shared" si="11"/>
        <v>0</v>
      </c>
      <c r="AG34" s="47">
        <f t="shared" si="12"/>
        <v>0</v>
      </c>
    </row>
    <row r="35" spans="1:33" x14ac:dyDescent="0.25">
      <c r="A35" s="36">
        <v>45599</v>
      </c>
      <c r="B35" s="37">
        <v>0.39583333333333331</v>
      </c>
      <c r="C35" s="38">
        <v>45600</v>
      </c>
      <c r="D35" s="37">
        <v>0.4375</v>
      </c>
      <c r="E35" s="39">
        <v>35</v>
      </c>
      <c r="F35" s="40">
        <v>3.7</v>
      </c>
      <c r="G35" s="40">
        <v>3.6</v>
      </c>
      <c r="H35" s="41">
        <v>4862</v>
      </c>
      <c r="I35" s="41">
        <v>4814</v>
      </c>
      <c r="J35" s="42">
        <f t="shared" si="13"/>
        <v>44.187937937937932</v>
      </c>
      <c r="K35" s="43">
        <v>1</v>
      </c>
      <c r="L35" s="44">
        <v>7624</v>
      </c>
      <c r="M35" s="40">
        <v>12.7</v>
      </c>
      <c r="N35" s="39">
        <v>3.72</v>
      </c>
      <c r="Q35" s="41">
        <v>0</v>
      </c>
      <c r="R35" s="41">
        <v>0</v>
      </c>
      <c r="S35" s="41">
        <v>0</v>
      </c>
      <c r="T35" s="41">
        <v>0</v>
      </c>
      <c r="U35" s="41">
        <v>0</v>
      </c>
      <c r="V35" s="45">
        <f t="shared" si="14"/>
        <v>0</v>
      </c>
      <c r="W35" s="41">
        <v>0</v>
      </c>
      <c r="X35" s="41">
        <v>0</v>
      </c>
      <c r="Y35" s="41">
        <v>0</v>
      </c>
      <c r="Z35" s="41">
        <v>0</v>
      </c>
      <c r="AA35" s="41">
        <v>0</v>
      </c>
      <c r="AB35" s="41">
        <v>0</v>
      </c>
      <c r="AC35" s="46">
        <f t="shared" si="8"/>
        <v>0</v>
      </c>
      <c r="AD35" s="47">
        <f t="shared" si="9"/>
        <v>0</v>
      </c>
      <c r="AE35" s="47">
        <f t="shared" si="10"/>
        <v>0</v>
      </c>
      <c r="AF35" s="47">
        <f t="shared" si="11"/>
        <v>0</v>
      </c>
      <c r="AG35" s="47">
        <f t="shared" si="12"/>
        <v>0</v>
      </c>
    </row>
    <row r="36" spans="1:33" x14ac:dyDescent="0.25">
      <c r="A36" s="36">
        <v>45600</v>
      </c>
      <c r="B36" s="37">
        <v>0.4375</v>
      </c>
      <c r="C36" s="38">
        <v>45601</v>
      </c>
      <c r="D36" s="37">
        <v>0.38541666666666669</v>
      </c>
      <c r="E36" s="39">
        <v>22.75</v>
      </c>
      <c r="F36" s="40">
        <v>3.6</v>
      </c>
      <c r="G36" s="40">
        <v>3.6</v>
      </c>
      <c r="H36" s="41">
        <v>4352</v>
      </c>
      <c r="I36" s="41">
        <v>4406</v>
      </c>
      <c r="J36" s="42">
        <f t="shared" si="13"/>
        <v>40.546296296296298</v>
      </c>
      <c r="K36" s="43">
        <v>1</v>
      </c>
      <c r="L36" s="44">
        <v>7607</v>
      </c>
      <c r="M36" s="40">
        <v>12.9</v>
      </c>
      <c r="N36" s="39">
        <v>3.6</v>
      </c>
      <c r="Q36" s="41">
        <v>0</v>
      </c>
      <c r="R36" s="41">
        <v>0</v>
      </c>
      <c r="S36" s="41">
        <v>0</v>
      </c>
      <c r="T36" s="41">
        <v>0</v>
      </c>
      <c r="U36" s="41">
        <v>0</v>
      </c>
      <c r="V36" s="45">
        <f t="shared" si="14"/>
        <v>0</v>
      </c>
      <c r="W36" s="41">
        <v>0</v>
      </c>
      <c r="X36" s="41">
        <v>0</v>
      </c>
      <c r="Y36" s="41">
        <v>0</v>
      </c>
      <c r="Z36" s="41">
        <v>0</v>
      </c>
      <c r="AA36" s="41">
        <v>0</v>
      </c>
      <c r="AB36" s="41">
        <v>0</v>
      </c>
      <c r="AC36" s="46">
        <f t="shared" si="8"/>
        <v>0</v>
      </c>
      <c r="AD36" s="47">
        <f t="shared" si="9"/>
        <v>0</v>
      </c>
      <c r="AE36" s="47">
        <f t="shared" si="10"/>
        <v>0</v>
      </c>
      <c r="AF36" s="47">
        <f t="shared" si="11"/>
        <v>0</v>
      </c>
      <c r="AG36" s="47">
        <f t="shared" si="12"/>
        <v>0</v>
      </c>
    </row>
    <row r="37" spans="1:33" x14ac:dyDescent="0.25">
      <c r="A37" s="36">
        <v>45601</v>
      </c>
      <c r="B37" s="37">
        <v>0.38541666666666669</v>
      </c>
      <c r="C37" s="38">
        <v>45602</v>
      </c>
      <c r="D37" s="37">
        <v>0.41666666666666669</v>
      </c>
      <c r="E37" s="41">
        <v>24.75</v>
      </c>
      <c r="F37" s="41">
        <v>3.6</v>
      </c>
      <c r="G37" s="41">
        <v>3.6</v>
      </c>
      <c r="H37" s="41">
        <v>4668</v>
      </c>
      <c r="I37" s="41">
        <v>4683</v>
      </c>
      <c r="J37" s="42">
        <f t="shared" si="13"/>
        <v>43.291666666666664</v>
      </c>
      <c r="K37" s="43">
        <v>1</v>
      </c>
      <c r="L37" s="44">
        <v>7413</v>
      </c>
      <c r="M37" s="40">
        <v>12</v>
      </c>
      <c r="N37" s="39">
        <v>3.85</v>
      </c>
      <c r="Q37" s="41">
        <v>0</v>
      </c>
      <c r="R37" s="41">
        <v>0</v>
      </c>
      <c r="S37" s="41">
        <v>0</v>
      </c>
      <c r="T37" s="41">
        <v>0</v>
      </c>
      <c r="U37" s="41">
        <v>0</v>
      </c>
      <c r="V37" s="45">
        <f t="shared" si="14"/>
        <v>0</v>
      </c>
      <c r="W37" s="41">
        <v>0</v>
      </c>
      <c r="X37" s="41">
        <v>0</v>
      </c>
      <c r="Y37" s="41">
        <v>0</v>
      </c>
      <c r="Z37" s="41">
        <v>0</v>
      </c>
      <c r="AA37" s="41">
        <v>0</v>
      </c>
      <c r="AB37" s="41">
        <v>0</v>
      </c>
      <c r="AC37" s="46">
        <f t="shared" si="8"/>
        <v>0</v>
      </c>
      <c r="AD37" s="47">
        <f t="shared" si="9"/>
        <v>0</v>
      </c>
      <c r="AE37" s="47">
        <f t="shared" si="10"/>
        <v>0</v>
      </c>
      <c r="AF37" s="47">
        <f t="shared" si="11"/>
        <v>0</v>
      </c>
      <c r="AG37" s="47">
        <f t="shared" si="12"/>
        <v>0</v>
      </c>
    </row>
    <row r="38" spans="1:33" x14ac:dyDescent="0.25">
      <c r="A38" s="36">
        <v>45602</v>
      </c>
      <c r="B38" s="37">
        <v>0.41666666666666669</v>
      </c>
      <c r="C38" s="38">
        <v>45603</v>
      </c>
      <c r="D38" s="37">
        <v>0.39583333333333331</v>
      </c>
      <c r="E38" s="39">
        <v>23.5</v>
      </c>
      <c r="F38" s="41">
        <v>3.6</v>
      </c>
      <c r="G38" s="41">
        <v>3.7</v>
      </c>
      <c r="H38" s="41">
        <v>4422</v>
      </c>
      <c r="I38" s="41">
        <v>4291</v>
      </c>
      <c r="J38" s="42">
        <f t="shared" si="13"/>
        <v>39.801051051051054</v>
      </c>
      <c r="K38" s="43">
        <v>1</v>
      </c>
      <c r="L38" s="44">
        <v>7381</v>
      </c>
      <c r="M38" s="40">
        <v>11.7</v>
      </c>
      <c r="N38" s="39">
        <v>3.92</v>
      </c>
      <c r="O38" s="41">
        <v>38</v>
      </c>
      <c r="P38" s="41">
        <v>38</v>
      </c>
      <c r="Q38" s="41">
        <v>0</v>
      </c>
      <c r="R38" s="41">
        <v>0</v>
      </c>
      <c r="S38" s="41">
        <v>1</v>
      </c>
      <c r="T38" s="41">
        <v>0</v>
      </c>
      <c r="U38" s="41">
        <v>0</v>
      </c>
      <c r="V38" s="45">
        <f t="shared" si="14"/>
        <v>0</v>
      </c>
      <c r="W38" s="41">
        <v>0</v>
      </c>
      <c r="X38" s="41">
        <v>0</v>
      </c>
      <c r="Y38" s="41">
        <v>0</v>
      </c>
      <c r="Z38" s="41">
        <v>0</v>
      </c>
      <c r="AA38" s="41">
        <v>0</v>
      </c>
      <c r="AB38" s="41">
        <v>0</v>
      </c>
      <c r="AC38" s="46">
        <f t="shared" si="8"/>
        <v>0</v>
      </c>
      <c r="AD38" s="47">
        <f t="shared" si="9"/>
        <v>0</v>
      </c>
      <c r="AE38" s="47">
        <f t="shared" si="10"/>
        <v>2.5124964632651136E-2</v>
      </c>
      <c r="AF38" s="47">
        <f t="shared" si="11"/>
        <v>0</v>
      </c>
      <c r="AG38" s="47">
        <f t="shared" si="12"/>
        <v>0</v>
      </c>
    </row>
    <row r="39" spans="1:33" x14ac:dyDescent="0.25">
      <c r="A39" s="36">
        <v>45603</v>
      </c>
      <c r="B39" s="37">
        <v>0.39583333333333331</v>
      </c>
      <c r="C39" s="38">
        <v>45604</v>
      </c>
      <c r="D39" s="37">
        <v>0.40625</v>
      </c>
      <c r="E39" s="39">
        <v>24.25</v>
      </c>
      <c r="F39" s="40">
        <v>3.4</v>
      </c>
      <c r="G39" s="40">
        <v>3.4</v>
      </c>
      <c r="H39" s="41">
        <v>4402</v>
      </c>
      <c r="I39" s="41">
        <v>4428</v>
      </c>
      <c r="J39" s="42">
        <f t="shared" si="13"/>
        <v>43.284313725490193</v>
      </c>
      <c r="K39" s="43">
        <v>1</v>
      </c>
      <c r="L39" s="44">
        <v>7381</v>
      </c>
      <c r="M39" s="40">
        <v>11.8</v>
      </c>
      <c r="N39" s="39">
        <v>3.54</v>
      </c>
      <c r="Q39" s="41">
        <v>0</v>
      </c>
      <c r="R39" s="41">
        <v>0</v>
      </c>
      <c r="S39" s="41">
        <v>0</v>
      </c>
      <c r="T39" s="41">
        <v>0</v>
      </c>
      <c r="U39" s="41">
        <v>0</v>
      </c>
      <c r="V39" s="45">
        <f t="shared" si="14"/>
        <v>0</v>
      </c>
      <c r="W39" s="41">
        <v>0</v>
      </c>
      <c r="X39" s="41">
        <v>0</v>
      </c>
      <c r="Y39" s="41">
        <v>0</v>
      </c>
      <c r="Z39" s="41">
        <v>0</v>
      </c>
      <c r="AA39" s="41">
        <v>0</v>
      </c>
      <c r="AB39" s="41">
        <v>0</v>
      </c>
      <c r="AC39" s="46">
        <f t="shared" si="8"/>
        <v>0</v>
      </c>
      <c r="AD39" s="47">
        <f t="shared" si="9"/>
        <v>0</v>
      </c>
      <c r="AE39" s="47">
        <f t="shared" si="10"/>
        <v>0</v>
      </c>
      <c r="AF39" s="47">
        <f t="shared" si="11"/>
        <v>0</v>
      </c>
      <c r="AG39" s="47">
        <f t="shared" si="12"/>
        <v>0</v>
      </c>
    </row>
    <row r="40" spans="1:33" x14ac:dyDescent="0.25">
      <c r="A40" s="36">
        <v>45604</v>
      </c>
      <c r="B40" s="37">
        <v>0.40625</v>
      </c>
      <c r="C40" s="38">
        <v>45605</v>
      </c>
      <c r="D40" s="37">
        <v>0.41666666666666669</v>
      </c>
      <c r="E40" s="39">
        <v>24.25</v>
      </c>
      <c r="F40" s="40">
        <v>3.4</v>
      </c>
      <c r="G40" s="40">
        <v>3.3</v>
      </c>
      <c r="H40" s="41">
        <v>4511</v>
      </c>
      <c r="I40" s="41">
        <v>4368</v>
      </c>
      <c r="J40" s="42">
        <f t="shared" si="13"/>
        <v>44.173351158645275</v>
      </c>
      <c r="K40" s="43">
        <v>1</v>
      </c>
      <c r="L40" s="44">
        <v>7268</v>
      </c>
      <c r="M40" s="40">
        <v>11.9</v>
      </c>
      <c r="N40" s="39">
        <v>3.67</v>
      </c>
      <c r="Q40" s="41">
        <v>0</v>
      </c>
      <c r="R40" s="41">
        <v>0</v>
      </c>
      <c r="S40" s="41">
        <v>0</v>
      </c>
      <c r="T40" s="41">
        <v>0</v>
      </c>
      <c r="U40" s="41">
        <v>0</v>
      </c>
      <c r="V40" s="45">
        <f t="shared" si="14"/>
        <v>0</v>
      </c>
      <c r="W40" s="41">
        <v>0</v>
      </c>
      <c r="X40" s="41">
        <v>0</v>
      </c>
      <c r="Y40" s="41">
        <v>0</v>
      </c>
      <c r="Z40" s="41">
        <v>0</v>
      </c>
      <c r="AA40" s="41">
        <v>0</v>
      </c>
      <c r="AB40" s="41">
        <v>0</v>
      </c>
      <c r="AC40" s="46">
        <f t="shared" si="8"/>
        <v>0</v>
      </c>
      <c r="AD40" s="47">
        <f t="shared" si="9"/>
        <v>0</v>
      </c>
      <c r="AE40" s="47">
        <f t="shared" si="10"/>
        <v>0</v>
      </c>
      <c r="AF40" s="47">
        <f t="shared" si="11"/>
        <v>0</v>
      </c>
      <c r="AG40" s="47">
        <f t="shared" si="12"/>
        <v>0</v>
      </c>
    </row>
    <row r="41" spans="1:33" x14ac:dyDescent="0.25">
      <c r="A41" s="36">
        <v>45605</v>
      </c>
      <c r="B41" s="37">
        <v>0.41666666666666669</v>
      </c>
      <c r="C41" s="38">
        <v>45606</v>
      </c>
      <c r="D41" s="37">
        <v>0.4375</v>
      </c>
      <c r="E41" s="39">
        <v>24.5</v>
      </c>
      <c r="F41" s="40">
        <v>3.4</v>
      </c>
      <c r="G41" s="40">
        <v>3.4</v>
      </c>
      <c r="H41" s="41">
        <v>4429</v>
      </c>
      <c r="I41" s="41">
        <v>4364</v>
      </c>
      <c r="J41" s="42">
        <f t="shared" si="13"/>
        <v>43.102941176470587</v>
      </c>
      <c r="K41" s="43">
        <v>1</v>
      </c>
      <c r="L41" s="44">
        <v>7124</v>
      </c>
      <c r="M41" s="40">
        <v>12.1</v>
      </c>
      <c r="N41" s="39">
        <v>3.4</v>
      </c>
      <c r="Q41" s="41">
        <v>0</v>
      </c>
      <c r="R41" s="41">
        <v>0</v>
      </c>
      <c r="S41" s="41">
        <v>0</v>
      </c>
      <c r="T41" s="41">
        <v>0</v>
      </c>
      <c r="U41" s="41">
        <v>0</v>
      </c>
      <c r="V41" s="45">
        <f t="shared" si="14"/>
        <v>0</v>
      </c>
      <c r="W41" s="41">
        <v>0</v>
      </c>
      <c r="X41" s="41">
        <v>0</v>
      </c>
      <c r="Y41" s="41">
        <v>0</v>
      </c>
      <c r="Z41" s="41">
        <v>0</v>
      </c>
      <c r="AA41" s="41">
        <v>0</v>
      </c>
      <c r="AB41" s="41">
        <v>0</v>
      </c>
      <c r="AC41" s="46">
        <f t="shared" si="8"/>
        <v>0</v>
      </c>
      <c r="AD41" s="47">
        <f t="shared" si="9"/>
        <v>0</v>
      </c>
      <c r="AE41" s="47">
        <f t="shared" ref="AE41:AE52" si="15">(S41/($J41*K41))</f>
        <v>0</v>
      </c>
      <c r="AF41" s="47">
        <f t="shared" si="11"/>
        <v>0</v>
      </c>
      <c r="AG41" s="47">
        <f t="shared" si="12"/>
        <v>0</v>
      </c>
    </row>
    <row r="42" spans="1:33" x14ac:dyDescent="0.25">
      <c r="A42" s="36">
        <v>45606</v>
      </c>
      <c r="B42" s="37">
        <v>0.4375</v>
      </c>
      <c r="C42" s="38">
        <v>45607</v>
      </c>
      <c r="D42" s="37">
        <v>0.46875</v>
      </c>
      <c r="E42" s="39">
        <v>24.75</v>
      </c>
      <c r="F42" s="40">
        <v>3.3</v>
      </c>
      <c r="G42" s="40">
        <v>3.2</v>
      </c>
      <c r="H42" s="41">
        <v>4380</v>
      </c>
      <c r="I42" s="41">
        <v>4354</v>
      </c>
      <c r="J42" s="42">
        <f t="shared" si="13"/>
        <v>44.798295454545453</v>
      </c>
      <c r="K42" s="43">
        <v>1</v>
      </c>
      <c r="L42" s="44">
        <v>7156</v>
      </c>
      <c r="M42" s="40">
        <v>12.3</v>
      </c>
      <c r="N42" s="39">
        <v>3.09</v>
      </c>
      <c r="Q42" s="41">
        <v>0</v>
      </c>
      <c r="R42" s="41">
        <v>0</v>
      </c>
      <c r="S42" s="41">
        <v>0</v>
      </c>
      <c r="T42" s="41">
        <v>0</v>
      </c>
      <c r="U42" s="41">
        <v>0</v>
      </c>
      <c r="V42" s="45">
        <f t="shared" si="14"/>
        <v>0</v>
      </c>
      <c r="W42" s="41">
        <v>0</v>
      </c>
      <c r="X42" s="41">
        <v>0</v>
      </c>
      <c r="Y42" s="41">
        <v>0</v>
      </c>
      <c r="Z42" s="41">
        <v>0</v>
      </c>
      <c r="AA42" s="41">
        <v>0</v>
      </c>
      <c r="AB42" s="41">
        <v>0</v>
      </c>
      <c r="AC42" s="46">
        <f t="shared" si="8"/>
        <v>0</v>
      </c>
      <c r="AD42" s="47">
        <f t="shared" si="9"/>
        <v>0</v>
      </c>
      <c r="AE42" s="47">
        <f t="shared" si="15"/>
        <v>0</v>
      </c>
      <c r="AF42" s="47">
        <f t="shared" si="11"/>
        <v>0</v>
      </c>
      <c r="AG42" s="47">
        <f t="shared" si="12"/>
        <v>0</v>
      </c>
    </row>
    <row r="43" spans="1:33" x14ac:dyDescent="0.25">
      <c r="A43" s="36">
        <v>45607</v>
      </c>
      <c r="B43" s="37">
        <v>0.46875</v>
      </c>
      <c r="C43" s="38">
        <v>45608</v>
      </c>
      <c r="D43" s="37">
        <v>0.41666666666666669</v>
      </c>
      <c r="E43" s="39">
        <v>22.75</v>
      </c>
      <c r="F43" s="40">
        <v>3.3</v>
      </c>
      <c r="G43" s="40">
        <v>3.2</v>
      </c>
      <c r="H43" s="41">
        <v>3814</v>
      </c>
      <c r="I43" s="41">
        <v>4056</v>
      </c>
      <c r="J43" s="42">
        <f t="shared" si="13"/>
        <v>40.387626262626263</v>
      </c>
      <c r="K43" s="43">
        <v>1</v>
      </c>
      <c r="L43" s="44">
        <v>7204</v>
      </c>
      <c r="M43" s="40">
        <v>11.5</v>
      </c>
      <c r="N43" s="39">
        <v>3.02</v>
      </c>
      <c r="Q43" s="41">
        <v>0</v>
      </c>
      <c r="R43" s="41">
        <v>0</v>
      </c>
      <c r="S43" s="41">
        <v>0</v>
      </c>
      <c r="T43" s="41">
        <v>0</v>
      </c>
      <c r="U43" s="41">
        <v>0</v>
      </c>
      <c r="V43" s="45">
        <f t="shared" si="14"/>
        <v>0</v>
      </c>
      <c r="W43" s="41">
        <v>0</v>
      </c>
      <c r="X43" s="41">
        <v>0</v>
      </c>
      <c r="Y43" s="41">
        <v>0</v>
      </c>
      <c r="Z43" s="41">
        <v>0</v>
      </c>
      <c r="AA43" s="41">
        <v>0</v>
      </c>
      <c r="AB43" s="41">
        <v>0</v>
      </c>
      <c r="AC43" s="46">
        <f t="shared" si="8"/>
        <v>0</v>
      </c>
      <c r="AD43" s="47">
        <f t="shared" si="9"/>
        <v>0</v>
      </c>
      <c r="AE43" s="47">
        <f t="shared" si="15"/>
        <v>0</v>
      </c>
      <c r="AF43" s="47">
        <f t="shared" si="11"/>
        <v>0</v>
      </c>
      <c r="AG43" s="47">
        <f t="shared" si="12"/>
        <v>0</v>
      </c>
    </row>
    <row r="44" spans="1:33" x14ac:dyDescent="0.25">
      <c r="A44" s="36">
        <v>45608</v>
      </c>
      <c r="B44" s="37">
        <v>0.41666666666666669</v>
      </c>
      <c r="C44" s="38">
        <v>45609</v>
      </c>
      <c r="D44" s="37">
        <v>0.40625</v>
      </c>
      <c r="E44" s="39">
        <v>23.75</v>
      </c>
      <c r="F44" s="40">
        <v>3.3</v>
      </c>
      <c r="G44" s="40">
        <v>3.3</v>
      </c>
      <c r="H44" s="41">
        <v>4613</v>
      </c>
      <c r="I44" s="41">
        <v>4260</v>
      </c>
      <c r="J44" s="42">
        <f t="shared" si="13"/>
        <v>44.813131313131315</v>
      </c>
      <c r="K44" s="43">
        <v>1</v>
      </c>
      <c r="L44" s="44">
        <v>7156</v>
      </c>
      <c r="M44" s="40">
        <v>11.7</v>
      </c>
      <c r="N44" s="39">
        <v>3.69</v>
      </c>
      <c r="Q44" s="41">
        <v>0</v>
      </c>
      <c r="R44" s="41">
        <v>0</v>
      </c>
      <c r="S44" s="41">
        <v>0</v>
      </c>
      <c r="T44" s="41">
        <v>0</v>
      </c>
      <c r="U44" s="41">
        <v>0</v>
      </c>
      <c r="V44" s="45">
        <f t="shared" si="14"/>
        <v>0</v>
      </c>
      <c r="W44" s="41">
        <v>0</v>
      </c>
      <c r="X44" s="41">
        <v>0</v>
      </c>
      <c r="Y44" s="41">
        <v>0</v>
      </c>
      <c r="Z44" s="41">
        <v>0</v>
      </c>
      <c r="AA44" s="41">
        <v>0</v>
      </c>
      <c r="AB44" s="41">
        <v>0</v>
      </c>
      <c r="AC44" s="46">
        <f t="shared" si="8"/>
        <v>0</v>
      </c>
      <c r="AD44" s="47">
        <f t="shared" si="9"/>
        <v>0</v>
      </c>
      <c r="AE44" s="47">
        <f t="shared" si="15"/>
        <v>0</v>
      </c>
      <c r="AF44" s="47">
        <f t="shared" si="11"/>
        <v>0</v>
      </c>
      <c r="AG44" s="47">
        <f t="shared" si="12"/>
        <v>0</v>
      </c>
    </row>
    <row r="45" spans="1:33" x14ac:dyDescent="0.25">
      <c r="A45" s="36">
        <v>45609</v>
      </c>
      <c r="B45" s="37">
        <v>0.40625</v>
      </c>
      <c r="C45" s="38">
        <v>45610</v>
      </c>
      <c r="D45" s="37">
        <v>0.42708333333333331</v>
      </c>
      <c r="E45" s="39">
        <v>24.5</v>
      </c>
      <c r="F45" s="40">
        <v>3.3</v>
      </c>
      <c r="G45" s="40">
        <v>2.9</v>
      </c>
      <c r="H45" s="41">
        <v>4286</v>
      </c>
      <c r="I45" s="41">
        <v>3603</v>
      </c>
      <c r="J45" s="42">
        <f t="shared" si="13"/>
        <v>42.353361198188786</v>
      </c>
      <c r="K45" s="43">
        <v>1</v>
      </c>
      <c r="L45" s="44">
        <v>7252</v>
      </c>
      <c r="M45" s="40">
        <v>11.6</v>
      </c>
      <c r="N45" s="39">
        <v>3.71</v>
      </c>
      <c r="Q45" s="41">
        <v>0</v>
      </c>
      <c r="R45" s="41">
        <v>0</v>
      </c>
      <c r="S45" s="41">
        <v>0</v>
      </c>
      <c r="T45" s="41">
        <v>0</v>
      </c>
      <c r="U45" s="41">
        <v>0</v>
      </c>
      <c r="V45" s="45">
        <f t="shared" si="14"/>
        <v>0</v>
      </c>
      <c r="W45" s="41">
        <v>0</v>
      </c>
      <c r="X45" s="41">
        <v>0</v>
      </c>
      <c r="Y45" s="41">
        <v>0</v>
      </c>
      <c r="Z45" s="41">
        <v>0</v>
      </c>
      <c r="AA45" s="41">
        <v>0</v>
      </c>
      <c r="AB45" s="41">
        <v>0</v>
      </c>
      <c r="AC45" s="46">
        <f t="shared" si="8"/>
        <v>0</v>
      </c>
      <c r="AD45" s="47">
        <f t="shared" si="9"/>
        <v>0</v>
      </c>
      <c r="AE45" s="47">
        <f t="shared" si="15"/>
        <v>0</v>
      </c>
      <c r="AF45" s="47">
        <f t="shared" si="11"/>
        <v>0</v>
      </c>
      <c r="AG45" s="47">
        <f t="shared" si="12"/>
        <v>0</v>
      </c>
    </row>
    <row r="46" spans="1:33" x14ac:dyDescent="0.25">
      <c r="A46" s="36">
        <v>45610</v>
      </c>
      <c r="B46" s="37">
        <v>0.42708333333333331</v>
      </c>
      <c r="C46" s="38">
        <v>45611</v>
      </c>
      <c r="D46" s="37">
        <v>0.44791666666666669</v>
      </c>
      <c r="E46" s="39">
        <v>24.5</v>
      </c>
      <c r="F46" s="40">
        <v>2.9</v>
      </c>
      <c r="G46" s="40">
        <v>2.8</v>
      </c>
      <c r="H46" s="41">
        <v>4276</v>
      </c>
      <c r="I46" s="41">
        <v>3955</v>
      </c>
      <c r="J46" s="42">
        <f t="shared" si="13"/>
        <v>48.116379310344833</v>
      </c>
      <c r="K46" s="43">
        <v>1</v>
      </c>
      <c r="L46" s="44">
        <v>7332</v>
      </c>
      <c r="M46" s="40">
        <v>11.6</v>
      </c>
      <c r="N46" s="39">
        <v>4.25</v>
      </c>
      <c r="Q46" s="41">
        <v>0</v>
      </c>
      <c r="R46" s="41">
        <v>0</v>
      </c>
      <c r="S46" s="41">
        <v>0</v>
      </c>
      <c r="T46" s="41">
        <v>0</v>
      </c>
      <c r="U46" s="41">
        <v>0</v>
      </c>
      <c r="V46" s="45">
        <f t="shared" si="14"/>
        <v>0</v>
      </c>
      <c r="W46" s="41">
        <v>0</v>
      </c>
      <c r="X46" s="41">
        <v>0</v>
      </c>
      <c r="Y46" s="41">
        <v>0</v>
      </c>
      <c r="Z46" s="41">
        <v>0</v>
      </c>
      <c r="AA46" s="41">
        <v>0</v>
      </c>
      <c r="AB46" s="41">
        <v>0</v>
      </c>
      <c r="AC46" s="46">
        <f t="shared" si="8"/>
        <v>0</v>
      </c>
      <c r="AD46" s="47">
        <f t="shared" si="9"/>
        <v>0</v>
      </c>
      <c r="AE46" s="47">
        <f t="shared" si="15"/>
        <v>0</v>
      </c>
      <c r="AF46" s="47">
        <f t="shared" si="11"/>
        <v>0</v>
      </c>
      <c r="AG46" s="47">
        <f t="shared" si="12"/>
        <v>0</v>
      </c>
    </row>
    <row r="47" spans="1:33" x14ac:dyDescent="0.25">
      <c r="A47" s="36">
        <v>45611</v>
      </c>
      <c r="B47" s="37">
        <v>0.44791666666666669</v>
      </c>
      <c r="C47" s="38">
        <v>45612</v>
      </c>
      <c r="D47" s="37">
        <v>0.41666666666666669</v>
      </c>
      <c r="E47" s="39">
        <v>23.25</v>
      </c>
      <c r="F47" s="40">
        <v>3.5</v>
      </c>
      <c r="G47" s="40">
        <v>3.4</v>
      </c>
      <c r="H47" s="41">
        <v>4252</v>
      </c>
      <c r="I47" s="41">
        <v>4192</v>
      </c>
      <c r="J47" s="42">
        <f t="shared" si="13"/>
        <v>40.796638655462189</v>
      </c>
      <c r="K47" s="43">
        <v>1</v>
      </c>
      <c r="L47" s="44">
        <v>7413</v>
      </c>
      <c r="M47" s="40">
        <v>11.1</v>
      </c>
      <c r="N47" s="39">
        <v>4.71</v>
      </c>
      <c r="Q47" s="41">
        <v>0</v>
      </c>
      <c r="R47" s="41">
        <v>0</v>
      </c>
      <c r="S47" s="41">
        <v>0</v>
      </c>
      <c r="T47" s="41">
        <v>0</v>
      </c>
      <c r="U47" s="41">
        <v>0</v>
      </c>
      <c r="V47" s="45">
        <f t="shared" si="14"/>
        <v>0</v>
      </c>
      <c r="W47" s="41">
        <v>0</v>
      </c>
      <c r="X47" s="41">
        <v>0</v>
      </c>
      <c r="Y47" s="41">
        <v>0</v>
      </c>
      <c r="Z47" s="41">
        <v>0</v>
      </c>
      <c r="AA47" s="41">
        <v>0</v>
      </c>
      <c r="AB47" s="41">
        <v>0</v>
      </c>
      <c r="AC47" s="46">
        <f t="shared" si="8"/>
        <v>0</v>
      </c>
      <c r="AD47" s="47">
        <f t="shared" si="9"/>
        <v>0</v>
      </c>
      <c r="AE47" s="47">
        <f t="shared" si="15"/>
        <v>0</v>
      </c>
      <c r="AF47" s="47">
        <f t="shared" si="11"/>
        <v>0</v>
      </c>
      <c r="AG47" s="47">
        <f t="shared" si="12"/>
        <v>0</v>
      </c>
    </row>
    <row r="48" spans="1:33" x14ac:dyDescent="0.25">
      <c r="A48" s="36">
        <v>45612</v>
      </c>
      <c r="B48" s="37">
        <v>0.41666666666666669</v>
      </c>
      <c r="C48" s="38">
        <v>45613</v>
      </c>
      <c r="D48" s="37">
        <v>0.39583333333333331</v>
      </c>
      <c r="E48" s="39">
        <v>23.5</v>
      </c>
      <c r="F48" s="40">
        <v>3.4</v>
      </c>
      <c r="G48" s="40">
        <v>3.4</v>
      </c>
      <c r="H48" s="41">
        <v>4311</v>
      </c>
      <c r="I48" s="41">
        <v>4352</v>
      </c>
      <c r="J48" s="42">
        <f t="shared" si="13"/>
        <v>42.465686274509807</v>
      </c>
      <c r="K48" s="43">
        <v>1</v>
      </c>
      <c r="L48" s="44">
        <v>7542</v>
      </c>
      <c r="M48" s="40">
        <v>10.7</v>
      </c>
      <c r="N48" s="39">
        <v>4.82</v>
      </c>
      <c r="Q48" s="41">
        <v>0</v>
      </c>
      <c r="R48" s="41">
        <v>0</v>
      </c>
      <c r="S48" s="41">
        <v>0</v>
      </c>
      <c r="T48" s="41">
        <v>0</v>
      </c>
      <c r="U48" s="41">
        <v>0</v>
      </c>
      <c r="V48" s="45">
        <f t="shared" si="14"/>
        <v>0</v>
      </c>
      <c r="W48" s="41">
        <v>0</v>
      </c>
      <c r="X48" s="41">
        <v>0</v>
      </c>
      <c r="Y48" s="41">
        <v>0</v>
      </c>
      <c r="Z48" s="41">
        <v>0</v>
      </c>
      <c r="AA48" s="41">
        <v>0</v>
      </c>
      <c r="AB48" s="41">
        <v>0</v>
      </c>
      <c r="AC48" s="46">
        <f t="shared" si="8"/>
        <v>0</v>
      </c>
      <c r="AD48" s="47">
        <f t="shared" si="9"/>
        <v>0</v>
      </c>
      <c r="AE48" s="47">
        <f t="shared" si="15"/>
        <v>0</v>
      </c>
      <c r="AF48" s="47">
        <f t="shared" si="11"/>
        <v>0</v>
      </c>
      <c r="AG48" s="47">
        <f t="shared" si="12"/>
        <v>0</v>
      </c>
    </row>
    <row r="49" spans="1:34" x14ac:dyDescent="0.25">
      <c r="A49" s="36">
        <f>C48</f>
        <v>45613</v>
      </c>
      <c r="B49" s="37">
        <f>D48</f>
        <v>0.39583333333333331</v>
      </c>
      <c r="C49" s="38">
        <v>45614</v>
      </c>
      <c r="D49" s="37">
        <v>0.42708333333333331</v>
      </c>
      <c r="E49" s="39">
        <v>24.75</v>
      </c>
      <c r="F49" s="40">
        <v>3.2</v>
      </c>
      <c r="G49" s="40">
        <v>2</v>
      </c>
      <c r="H49" s="41">
        <v>4180</v>
      </c>
      <c r="I49" s="41">
        <v>3037</v>
      </c>
      <c r="J49" s="42">
        <f t="shared" si="13"/>
        <v>47.079166666666666</v>
      </c>
      <c r="K49" s="43">
        <v>1</v>
      </c>
      <c r="L49" s="44">
        <v>7429</v>
      </c>
      <c r="M49" s="40">
        <v>10.7</v>
      </c>
      <c r="N49" s="39">
        <v>4.57</v>
      </c>
      <c r="Q49" s="41">
        <v>0</v>
      </c>
      <c r="R49" s="41">
        <v>0</v>
      </c>
      <c r="S49" s="41">
        <v>0</v>
      </c>
      <c r="T49" s="41">
        <v>0</v>
      </c>
      <c r="U49" s="41">
        <v>0</v>
      </c>
      <c r="V49" s="45">
        <f t="shared" si="14"/>
        <v>0</v>
      </c>
      <c r="W49" s="41">
        <v>0</v>
      </c>
      <c r="X49" s="41">
        <v>0</v>
      </c>
      <c r="Y49" s="41">
        <v>0</v>
      </c>
      <c r="Z49" s="41">
        <v>0</v>
      </c>
      <c r="AA49" s="41">
        <v>0</v>
      </c>
      <c r="AB49" s="41">
        <v>0</v>
      </c>
      <c r="AC49" s="46">
        <f t="shared" si="8"/>
        <v>0</v>
      </c>
      <c r="AD49" s="47">
        <f t="shared" si="9"/>
        <v>0</v>
      </c>
      <c r="AE49" s="47">
        <f t="shared" si="15"/>
        <v>0</v>
      </c>
      <c r="AF49" s="47">
        <f t="shared" si="11"/>
        <v>0</v>
      </c>
      <c r="AG49" s="47">
        <f t="shared" si="12"/>
        <v>0</v>
      </c>
    </row>
    <row r="50" spans="1:34" x14ac:dyDescent="0.25">
      <c r="A50" s="38">
        <f>C49</f>
        <v>45614</v>
      </c>
      <c r="B50" s="37">
        <f>D49</f>
        <v>0.42708333333333331</v>
      </c>
      <c r="C50" s="38">
        <v>45615</v>
      </c>
      <c r="D50" s="37">
        <v>0.41666666666666669</v>
      </c>
      <c r="E50" s="39">
        <v>23.75</v>
      </c>
      <c r="F50" s="40">
        <v>3.3</v>
      </c>
      <c r="G50" s="40">
        <v>3.1</v>
      </c>
      <c r="H50" s="41">
        <v>4219</v>
      </c>
      <c r="I50" s="41">
        <v>4095</v>
      </c>
      <c r="J50" s="42">
        <f t="shared" si="13"/>
        <v>43.324209840338874</v>
      </c>
      <c r="K50" s="43">
        <v>1</v>
      </c>
      <c r="L50" s="44">
        <v>7108</v>
      </c>
      <c r="M50" s="40">
        <v>10.4</v>
      </c>
      <c r="N50" s="39">
        <v>3.91</v>
      </c>
      <c r="Q50" s="41">
        <v>0</v>
      </c>
      <c r="R50" s="41">
        <v>0</v>
      </c>
      <c r="S50" s="41">
        <v>0</v>
      </c>
      <c r="T50" s="41">
        <v>0</v>
      </c>
      <c r="U50" s="41">
        <v>0</v>
      </c>
      <c r="V50" s="45">
        <f t="shared" si="14"/>
        <v>0</v>
      </c>
      <c r="W50" s="41">
        <v>0</v>
      </c>
      <c r="X50" s="41">
        <v>0</v>
      </c>
      <c r="Y50" s="41">
        <v>0</v>
      </c>
      <c r="Z50" s="41">
        <v>0</v>
      </c>
      <c r="AA50" s="41">
        <v>0</v>
      </c>
      <c r="AB50" s="41">
        <v>0</v>
      </c>
      <c r="AC50" s="46">
        <f t="shared" si="8"/>
        <v>0</v>
      </c>
      <c r="AD50" s="47">
        <f t="shared" si="9"/>
        <v>0</v>
      </c>
      <c r="AE50" s="47">
        <f t="shared" si="15"/>
        <v>0</v>
      </c>
      <c r="AF50" s="47">
        <f t="shared" si="11"/>
        <v>0</v>
      </c>
      <c r="AG50" s="47">
        <f t="shared" si="12"/>
        <v>0</v>
      </c>
    </row>
    <row r="51" spans="1:34" x14ac:dyDescent="0.25">
      <c r="A51" s="36">
        <f>C50</f>
        <v>45615</v>
      </c>
      <c r="B51" s="37">
        <v>0.41666666666666669</v>
      </c>
      <c r="C51" s="38">
        <v>45616</v>
      </c>
      <c r="D51" s="37">
        <v>0.41666666666666669</v>
      </c>
      <c r="E51" s="39">
        <v>24</v>
      </c>
      <c r="F51" s="40">
        <v>3.2</v>
      </c>
      <c r="G51" s="40">
        <v>3.2</v>
      </c>
      <c r="H51" s="41">
        <v>4192</v>
      </c>
      <c r="I51" s="41">
        <v>4331</v>
      </c>
      <c r="J51" s="42">
        <f t="shared" si="13"/>
        <v>44.390625</v>
      </c>
      <c r="K51" s="43">
        <v>1</v>
      </c>
      <c r="L51" s="44">
        <v>7819</v>
      </c>
      <c r="M51" s="40">
        <v>10.3</v>
      </c>
      <c r="N51" s="39">
        <v>5.08</v>
      </c>
      <c r="Q51" s="41">
        <v>0</v>
      </c>
      <c r="R51" s="41">
        <v>0</v>
      </c>
      <c r="S51" s="41">
        <v>0</v>
      </c>
      <c r="T51" s="41">
        <v>0</v>
      </c>
      <c r="U51" s="41">
        <v>0</v>
      </c>
      <c r="V51" s="45">
        <f t="shared" si="14"/>
        <v>0</v>
      </c>
      <c r="W51" s="41">
        <v>0</v>
      </c>
      <c r="X51" s="41">
        <v>0</v>
      </c>
      <c r="Y51" s="41">
        <v>0</v>
      </c>
      <c r="Z51" s="41">
        <v>0</v>
      </c>
      <c r="AA51" s="41">
        <v>0</v>
      </c>
      <c r="AB51" s="41">
        <v>0</v>
      </c>
      <c r="AC51" s="46">
        <f t="shared" si="8"/>
        <v>0</v>
      </c>
      <c r="AD51" s="47">
        <f t="shared" si="9"/>
        <v>0</v>
      </c>
      <c r="AE51" s="47">
        <f t="shared" si="15"/>
        <v>0</v>
      </c>
      <c r="AF51" s="47">
        <f t="shared" si="11"/>
        <v>0</v>
      </c>
      <c r="AG51" s="47">
        <f t="shared" si="12"/>
        <v>0</v>
      </c>
    </row>
    <row r="52" spans="1:34" x14ac:dyDescent="0.25">
      <c r="A52" s="38">
        <f>C51</f>
        <v>45616</v>
      </c>
      <c r="B52" s="37">
        <v>0.41666666666666669</v>
      </c>
      <c r="C52" s="38">
        <v>45617</v>
      </c>
      <c r="D52" s="37">
        <v>0.4375</v>
      </c>
      <c r="E52" s="39">
        <v>24.5</v>
      </c>
      <c r="F52" s="51">
        <v>3.2</v>
      </c>
      <c r="G52" s="51">
        <v>3.5</v>
      </c>
      <c r="H52" s="41">
        <v>2446</v>
      </c>
      <c r="I52" s="41">
        <v>1114</v>
      </c>
      <c r="J52" s="42">
        <f t="shared" si="13"/>
        <v>18.044345238095236</v>
      </c>
      <c r="K52" s="43">
        <v>1</v>
      </c>
      <c r="L52" s="44">
        <v>9874</v>
      </c>
      <c r="M52" s="40">
        <v>10.3</v>
      </c>
      <c r="N52" s="39">
        <v>8.7200000000000006</v>
      </c>
      <c r="Q52" s="41">
        <v>0</v>
      </c>
      <c r="R52" s="41">
        <v>0</v>
      </c>
      <c r="S52" s="41">
        <v>0</v>
      </c>
      <c r="T52" s="41">
        <v>0</v>
      </c>
      <c r="U52" s="41">
        <v>0</v>
      </c>
      <c r="V52" s="45">
        <f t="shared" si="14"/>
        <v>0</v>
      </c>
      <c r="W52" s="41">
        <v>0</v>
      </c>
      <c r="X52" s="41">
        <v>0</v>
      </c>
      <c r="Y52" s="41">
        <v>0</v>
      </c>
      <c r="Z52" s="41">
        <v>0</v>
      </c>
      <c r="AA52" s="41">
        <v>0</v>
      </c>
      <c r="AB52" s="41">
        <v>0</v>
      </c>
      <c r="AC52" s="46">
        <f t="shared" si="8"/>
        <v>0</v>
      </c>
      <c r="AD52" s="47">
        <f t="shared" si="9"/>
        <v>0</v>
      </c>
      <c r="AE52" s="47">
        <f t="shared" si="15"/>
        <v>0</v>
      </c>
      <c r="AF52" s="47">
        <f t="shared" si="11"/>
        <v>0</v>
      </c>
      <c r="AG52" s="47">
        <f t="shared" si="12"/>
        <v>0</v>
      </c>
      <c r="AH52" s="41" t="s">
        <v>37</v>
      </c>
    </row>
    <row r="53" spans="1:34" x14ac:dyDescent="0.25">
      <c r="A53" s="36">
        <v>45617</v>
      </c>
      <c r="B53" s="37">
        <v>0.4375</v>
      </c>
      <c r="C53" s="38">
        <v>45628</v>
      </c>
      <c r="D53" s="37">
        <v>0.5</v>
      </c>
      <c r="E53" s="39"/>
      <c r="F53" s="40"/>
      <c r="G53" s="40"/>
      <c r="J53" s="42"/>
      <c r="K53" s="43"/>
      <c r="V53" s="45"/>
      <c r="AC53" s="46"/>
      <c r="AD53" s="47"/>
      <c r="AE53" s="47"/>
      <c r="AF53" s="47"/>
      <c r="AG53" s="47"/>
      <c r="AH53" s="41" t="s">
        <v>36</v>
      </c>
    </row>
    <row r="54" spans="1:34" x14ac:dyDescent="0.25">
      <c r="A54" s="38">
        <f t="shared" ref="A54:A63" si="16">C53</f>
        <v>45628</v>
      </c>
      <c r="B54" s="37">
        <v>0.5</v>
      </c>
      <c r="C54" s="38">
        <v>45629</v>
      </c>
      <c r="D54" s="37">
        <v>0.44791666666666669</v>
      </c>
      <c r="E54" s="39">
        <v>22.75</v>
      </c>
      <c r="F54" s="51">
        <v>2.7</v>
      </c>
      <c r="G54" s="51">
        <v>2.7</v>
      </c>
      <c r="H54" s="41">
        <v>1411</v>
      </c>
      <c r="I54" s="41">
        <v>1468</v>
      </c>
      <c r="J54" s="42">
        <f t="shared" si="13"/>
        <v>17.771604938271604</v>
      </c>
      <c r="K54" s="43">
        <v>1</v>
      </c>
      <c r="L54" s="44">
        <v>20651</v>
      </c>
      <c r="M54" s="40">
        <v>9.6999999999999993</v>
      </c>
      <c r="N54" s="39">
        <v>15.2</v>
      </c>
      <c r="Q54" s="41">
        <v>0</v>
      </c>
      <c r="R54" s="41">
        <v>0</v>
      </c>
      <c r="S54" s="41">
        <v>0</v>
      </c>
      <c r="T54" s="41">
        <v>0</v>
      </c>
      <c r="U54" s="41">
        <v>0</v>
      </c>
      <c r="V54" s="45">
        <f t="shared" si="14"/>
        <v>0</v>
      </c>
      <c r="W54" s="41">
        <v>0</v>
      </c>
      <c r="X54" s="41">
        <v>0</v>
      </c>
      <c r="Y54" s="41">
        <v>0</v>
      </c>
      <c r="Z54" s="41">
        <v>0</v>
      </c>
      <c r="AA54" s="41">
        <v>0</v>
      </c>
      <c r="AB54" s="41">
        <v>0</v>
      </c>
      <c r="AC54" s="46">
        <f t="shared" ref="AC54:AC64" si="17">(Q54/($J54*K54))</f>
        <v>0</v>
      </c>
      <c r="AD54" s="47">
        <f t="shared" ref="AD54:AD64" si="18">(R54/($J54*K54))</f>
        <v>0</v>
      </c>
      <c r="AE54" s="47">
        <f t="shared" ref="AE54:AE64" si="19">(S54/($J54*K54))</f>
        <v>0</v>
      </c>
      <c r="AF54" s="47">
        <f t="shared" ref="AF54:AF64" si="20">(T54/($J54*K54))</f>
        <v>0</v>
      </c>
      <c r="AG54" s="47">
        <f t="shared" ref="AG54:AG64" si="21">(AA54/($J54*K54))</f>
        <v>0</v>
      </c>
    </row>
    <row r="55" spans="1:34" x14ac:dyDescent="0.25">
      <c r="A55" s="36">
        <f t="shared" si="16"/>
        <v>45629</v>
      </c>
      <c r="B55" s="37">
        <v>0.44791666666666669</v>
      </c>
      <c r="C55" s="38">
        <v>45630</v>
      </c>
      <c r="D55" s="37">
        <v>0.40625</v>
      </c>
      <c r="E55" s="39">
        <v>23</v>
      </c>
      <c r="F55" s="51">
        <v>2.6</v>
      </c>
      <c r="G55" s="51">
        <v>2.6</v>
      </c>
      <c r="H55" s="41">
        <v>1778</v>
      </c>
      <c r="I55" s="41">
        <v>1828</v>
      </c>
      <c r="J55" s="42">
        <f t="shared" si="13"/>
        <v>23.115384615384617</v>
      </c>
      <c r="K55" s="43">
        <v>1</v>
      </c>
      <c r="L55" s="44">
        <v>18269</v>
      </c>
      <c r="M55" s="40">
        <v>7.9</v>
      </c>
      <c r="N55" s="39">
        <v>15.3</v>
      </c>
      <c r="Q55" s="41">
        <v>0</v>
      </c>
      <c r="R55" s="41">
        <v>0</v>
      </c>
      <c r="S55" s="41">
        <v>0</v>
      </c>
      <c r="T55" s="41">
        <v>0</v>
      </c>
      <c r="U55" s="41">
        <v>0</v>
      </c>
      <c r="V55" s="45">
        <f t="shared" si="14"/>
        <v>0</v>
      </c>
      <c r="W55" s="41">
        <v>0</v>
      </c>
      <c r="X55" s="41">
        <v>0</v>
      </c>
      <c r="Y55" s="41">
        <v>0</v>
      </c>
      <c r="Z55" s="41">
        <v>0</v>
      </c>
      <c r="AA55" s="41">
        <v>0</v>
      </c>
      <c r="AB55" s="41">
        <v>0</v>
      </c>
      <c r="AC55" s="46">
        <f t="shared" si="17"/>
        <v>0</v>
      </c>
      <c r="AD55" s="47">
        <f t="shared" si="18"/>
        <v>0</v>
      </c>
      <c r="AE55" s="47">
        <f t="shared" si="19"/>
        <v>0</v>
      </c>
      <c r="AF55" s="47">
        <f t="shared" si="20"/>
        <v>0</v>
      </c>
      <c r="AG55" s="47">
        <f t="shared" si="21"/>
        <v>0</v>
      </c>
    </row>
    <row r="56" spans="1:34" x14ac:dyDescent="0.25">
      <c r="A56" s="38">
        <f t="shared" si="16"/>
        <v>45630</v>
      </c>
      <c r="B56" s="37">
        <v>0.53125</v>
      </c>
      <c r="C56" s="38">
        <v>45631</v>
      </c>
      <c r="D56" s="37">
        <v>0.47916666666666669</v>
      </c>
      <c r="E56" s="39">
        <v>22.75</v>
      </c>
      <c r="F56" s="40">
        <v>3</v>
      </c>
      <c r="G56" s="40">
        <v>2.5</v>
      </c>
      <c r="H56" s="41">
        <v>4579</v>
      </c>
      <c r="I56" s="41">
        <v>1728</v>
      </c>
      <c r="J56" s="42">
        <f t="shared" si="13"/>
        <v>36.958888888888886</v>
      </c>
      <c r="K56" s="43">
        <v>1</v>
      </c>
      <c r="L56" s="44">
        <v>15935</v>
      </c>
      <c r="M56" s="40">
        <v>10.199999999999999</v>
      </c>
      <c r="N56" s="39">
        <v>14.5</v>
      </c>
      <c r="Q56" s="41">
        <v>0</v>
      </c>
      <c r="R56" s="41">
        <v>0</v>
      </c>
      <c r="S56" s="41">
        <v>0</v>
      </c>
      <c r="T56" s="41">
        <v>0</v>
      </c>
      <c r="U56" s="41">
        <v>0</v>
      </c>
      <c r="V56" s="45">
        <f t="shared" si="14"/>
        <v>0</v>
      </c>
      <c r="W56" s="41">
        <v>0</v>
      </c>
      <c r="X56" s="41">
        <v>0</v>
      </c>
      <c r="Y56" s="41">
        <v>0</v>
      </c>
      <c r="Z56" s="41">
        <v>0</v>
      </c>
      <c r="AA56" s="41">
        <v>0</v>
      </c>
      <c r="AB56" s="41">
        <v>0</v>
      </c>
      <c r="AC56" s="46">
        <f t="shared" si="17"/>
        <v>0</v>
      </c>
      <c r="AD56" s="47">
        <f t="shared" si="18"/>
        <v>0</v>
      </c>
      <c r="AE56" s="47">
        <f t="shared" si="19"/>
        <v>0</v>
      </c>
      <c r="AF56" s="47">
        <f t="shared" si="20"/>
        <v>0</v>
      </c>
      <c r="AG56" s="47">
        <f t="shared" si="21"/>
        <v>0</v>
      </c>
    </row>
    <row r="57" spans="1:34" x14ac:dyDescent="0.25">
      <c r="A57" s="36">
        <f t="shared" si="16"/>
        <v>45631</v>
      </c>
      <c r="B57" s="37">
        <v>0.47916666666666669</v>
      </c>
      <c r="C57" s="38">
        <v>45632</v>
      </c>
      <c r="D57" s="37">
        <v>0.41666666666666669</v>
      </c>
      <c r="E57" s="39">
        <v>22.5</v>
      </c>
      <c r="F57" s="51">
        <v>2.2000000000000002</v>
      </c>
      <c r="G57" s="40">
        <v>2.9</v>
      </c>
      <c r="H57" s="41">
        <v>1471</v>
      </c>
      <c r="I57" s="41">
        <v>3940</v>
      </c>
      <c r="J57" s="42">
        <f t="shared" si="13"/>
        <v>33.787617554858933</v>
      </c>
      <c r="K57" s="43">
        <v>1</v>
      </c>
      <c r="L57" s="44">
        <v>14282</v>
      </c>
      <c r="M57" s="40">
        <v>10.3</v>
      </c>
      <c r="N57" s="39">
        <v>12.22</v>
      </c>
      <c r="Q57" s="41">
        <v>0</v>
      </c>
      <c r="R57" s="41">
        <v>0</v>
      </c>
      <c r="S57" s="41">
        <v>0</v>
      </c>
      <c r="T57" s="41">
        <v>0</v>
      </c>
      <c r="U57" s="41">
        <v>0</v>
      </c>
      <c r="V57" s="45">
        <f t="shared" si="14"/>
        <v>0</v>
      </c>
      <c r="W57" s="41">
        <v>0</v>
      </c>
      <c r="X57" s="41">
        <v>0</v>
      </c>
      <c r="Y57" s="41">
        <v>0</v>
      </c>
      <c r="Z57" s="41">
        <v>0</v>
      </c>
      <c r="AA57" s="41">
        <v>0</v>
      </c>
      <c r="AB57" s="41">
        <v>0</v>
      </c>
      <c r="AC57" s="46">
        <f t="shared" si="17"/>
        <v>0</v>
      </c>
      <c r="AD57" s="47">
        <f t="shared" si="18"/>
        <v>0</v>
      </c>
      <c r="AE57" s="47">
        <f t="shared" si="19"/>
        <v>0</v>
      </c>
      <c r="AF57" s="47">
        <f t="shared" si="20"/>
        <v>0</v>
      </c>
      <c r="AG57" s="47">
        <f t="shared" si="21"/>
        <v>0</v>
      </c>
    </row>
    <row r="58" spans="1:34" x14ac:dyDescent="0.25">
      <c r="A58" s="38">
        <f t="shared" si="16"/>
        <v>45632</v>
      </c>
      <c r="B58" s="37">
        <v>0.41666666666666669</v>
      </c>
      <c r="C58" s="38">
        <v>45633</v>
      </c>
      <c r="D58" s="37">
        <v>0.42708333333333331</v>
      </c>
      <c r="E58" s="39">
        <v>24.25</v>
      </c>
      <c r="F58" s="51">
        <v>2.1</v>
      </c>
      <c r="G58" s="51">
        <v>2.2000000000000002</v>
      </c>
      <c r="H58" s="41">
        <v>1235</v>
      </c>
      <c r="I58" s="41">
        <v>1279</v>
      </c>
      <c r="J58" s="42">
        <f t="shared" si="13"/>
        <v>19.490981240981238</v>
      </c>
      <c r="K58" s="43">
        <v>1</v>
      </c>
      <c r="L58" s="44">
        <v>12609</v>
      </c>
      <c r="M58" s="40">
        <v>10.199999999999999</v>
      </c>
      <c r="N58" s="39">
        <v>12.64</v>
      </c>
      <c r="Q58" s="41">
        <v>0</v>
      </c>
      <c r="R58" s="41">
        <v>0</v>
      </c>
      <c r="S58" s="41">
        <v>0</v>
      </c>
      <c r="T58" s="41">
        <v>0</v>
      </c>
      <c r="U58" s="41">
        <v>0</v>
      </c>
      <c r="V58" s="45">
        <f t="shared" si="14"/>
        <v>0</v>
      </c>
      <c r="W58" s="41">
        <v>0</v>
      </c>
      <c r="X58" s="41">
        <v>0</v>
      </c>
      <c r="Y58" s="41">
        <v>0</v>
      </c>
      <c r="Z58" s="41">
        <v>0</v>
      </c>
      <c r="AA58" s="41">
        <v>0</v>
      </c>
      <c r="AB58" s="41">
        <v>0</v>
      </c>
      <c r="AC58" s="46">
        <f t="shared" si="17"/>
        <v>0</v>
      </c>
      <c r="AD58" s="47">
        <f t="shared" si="18"/>
        <v>0</v>
      </c>
      <c r="AE58" s="47">
        <f t="shared" si="19"/>
        <v>0</v>
      </c>
      <c r="AF58" s="47">
        <f t="shared" si="20"/>
        <v>0</v>
      </c>
      <c r="AG58" s="47">
        <f t="shared" si="21"/>
        <v>0</v>
      </c>
    </row>
    <row r="59" spans="1:34" x14ac:dyDescent="0.25">
      <c r="A59" s="36">
        <f t="shared" si="16"/>
        <v>45633</v>
      </c>
      <c r="B59" s="37">
        <v>0.42708333333333331</v>
      </c>
      <c r="C59" s="38">
        <v>45634</v>
      </c>
      <c r="D59" s="37">
        <v>0.45833333333333331</v>
      </c>
      <c r="E59" s="39">
        <v>24.75</v>
      </c>
      <c r="F59" s="40">
        <v>3.3</v>
      </c>
      <c r="G59" s="51">
        <v>2.2000000000000002</v>
      </c>
      <c r="H59" s="41">
        <v>4565</v>
      </c>
      <c r="I59" s="41">
        <v>1106</v>
      </c>
      <c r="J59" s="42">
        <f t="shared" si="13"/>
        <v>31.434343434343436</v>
      </c>
      <c r="K59" s="43">
        <v>1</v>
      </c>
      <c r="L59" s="44">
        <v>12252</v>
      </c>
      <c r="M59" s="40">
        <v>10.4</v>
      </c>
      <c r="N59" s="39">
        <v>11.98</v>
      </c>
      <c r="Q59" s="41">
        <v>0</v>
      </c>
      <c r="R59" s="41">
        <v>0</v>
      </c>
      <c r="S59" s="41">
        <v>0</v>
      </c>
      <c r="T59" s="41">
        <v>0</v>
      </c>
      <c r="U59" s="41">
        <v>0</v>
      </c>
      <c r="V59" s="45">
        <f t="shared" si="14"/>
        <v>0</v>
      </c>
      <c r="W59" s="41">
        <v>0</v>
      </c>
      <c r="X59" s="41">
        <v>0</v>
      </c>
      <c r="Y59" s="41">
        <v>0</v>
      </c>
      <c r="Z59" s="41">
        <v>1</v>
      </c>
      <c r="AA59" s="41">
        <v>0</v>
      </c>
      <c r="AB59" s="41">
        <v>0</v>
      </c>
      <c r="AC59" s="46">
        <f t="shared" si="17"/>
        <v>0</v>
      </c>
      <c r="AD59" s="47">
        <f t="shared" si="18"/>
        <v>0</v>
      </c>
      <c r="AE59" s="47">
        <f t="shared" si="19"/>
        <v>0</v>
      </c>
      <c r="AF59" s="47">
        <f t="shared" si="20"/>
        <v>0</v>
      </c>
      <c r="AG59" s="47">
        <f t="shared" si="21"/>
        <v>0</v>
      </c>
    </row>
    <row r="60" spans="1:34" x14ac:dyDescent="0.25">
      <c r="A60" s="38">
        <f t="shared" si="16"/>
        <v>45634</v>
      </c>
      <c r="B60" s="37">
        <v>0.45833333333333331</v>
      </c>
      <c r="C60" s="38">
        <v>45635</v>
      </c>
      <c r="D60" s="37">
        <v>0.45833333333333331</v>
      </c>
      <c r="E60" s="39">
        <v>24</v>
      </c>
      <c r="F60" s="40">
        <v>3.7</v>
      </c>
      <c r="G60" s="51">
        <v>2.2000000000000002</v>
      </c>
      <c r="H60" s="41">
        <v>4891</v>
      </c>
      <c r="I60" s="41">
        <v>2042</v>
      </c>
      <c r="J60" s="42">
        <f t="shared" si="13"/>
        <v>37.501228501228503</v>
      </c>
      <c r="K60" s="43">
        <v>1</v>
      </c>
      <c r="L60" s="44">
        <v>11657</v>
      </c>
      <c r="M60" s="40">
        <v>10.1</v>
      </c>
      <c r="N60" s="39">
        <v>11</v>
      </c>
      <c r="Q60" s="41">
        <v>0</v>
      </c>
      <c r="R60" s="41">
        <v>0</v>
      </c>
      <c r="S60" s="41">
        <v>0</v>
      </c>
      <c r="T60" s="41">
        <v>0</v>
      </c>
      <c r="U60" s="41">
        <v>0</v>
      </c>
      <c r="V60" s="45">
        <f t="shared" si="14"/>
        <v>0</v>
      </c>
      <c r="W60" s="41">
        <v>0</v>
      </c>
      <c r="X60" s="41">
        <v>0</v>
      </c>
      <c r="Y60" s="41">
        <v>0</v>
      </c>
      <c r="Z60" s="41">
        <v>0</v>
      </c>
      <c r="AA60" s="41">
        <v>0</v>
      </c>
      <c r="AB60" s="41">
        <v>0</v>
      </c>
      <c r="AC60" s="46">
        <f t="shared" si="17"/>
        <v>0</v>
      </c>
      <c r="AD60" s="47">
        <f t="shared" si="18"/>
        <v>0</v>
      </c>
      <c r="AE60" s="47">
        <f t="shared" si="19"/>
        <v>0</v>
      </c>
      <c r="AF60" s="47">
        <f t="shared" si="20"/>
        <v>0</v>
      </c>
      <c r="AG60" s="47">
        <f t="shared" si="21"/>
        <v>0</v>
      </c>
    </row>
    <row r="61" spans="1:34" x14ac:dyDescent="0.25">
      <c r="A61" s="36">
        <f t="shared" si="16"/>
        <v>45635</v>
      </c>
      <c r="B61" s="37">
        <v>0.45833333333333331</v>
      </c>
      <c r="C61" s="38">
        <v>45636</v>
      </c>
      <c r="D61" s="37">
        <v>0.45833333333333331</v>
      </c>
      <c r="E61" s="39">
        <v>24</v>
      </c>
      <c r="F61" s="40">
        <v>3.5</v>
      </c>
      <c r="G61" s="40">
        <v>3.9</v>
      </c>
      <c r="H61" s="41">
        <v>4800</v>
      </c>
      <c r="I61" s="41">
        <v>4895</v>
      </c>
      <c r="J61" s="42">
        <f t="shared" si="13"/>
        <v>43.775946275946275</v>
      </c>
      <c r="K61" s="43">
        <v>1</v>
      </c>
      <c r="L61" s="44">
        <v>10962</v>
      </c>
      <c r="M61" s="40">
        <v>9.6</v>
      </c>
      <c r="N61" s="39">
        <v>10.02</v>
      </c>
      <c r="Q61" s="41">
        <v>0</v>
      </c>
      <c r="R61" s="41">
        <v>0</v>
      </c>
      <c r="S61" s="41">
        <v>0</v>
      </c>
      <c r="T61" s="41">
        <v>0</v>
      </c>
      <c r="U61" s="41">
        <v>0</v>
      </c>
      <c r="V61" s="45">
        <f t="shared" si="14"/>
        <v>0</v>
      </c>
      <c r="W61" s="41">
        <v>0</v>
      </c>
      <c r="X61" s="41">
        <v>0</v>
      </c>
      <c r="Y61" s="41">
        <v>0</v>
      </c>
      <c r="Z61" s="41">
        <v>0</v>
      </c>
      <c r="AA61" s="41">
        <v>0</v>
      </c>
      <c r="AB61" s="41">
        <v>0</v>
      </c>
      <c r="AC61" s="46">
        <f t="shared" si="17"/>
        <v>0</v>
      </c>
      <c r="AD61" s="47">
        <f t="shared" si="18"/>
        <v>0</v>
      </c>
      <c r="AE61" s="47">
        <f t="shared" si="19"/>
        <v>0</v>
      </c>
      <c r="AF61" s="47">
        <f t="shared" si="20"/>
        <v>0</v>
      </c>
      <c r="AG61" s="47">
        <f t="shared" si="21"/>
        <v>0</v>
      </c>
    </row>
    <row r="62" spans="1:34" x14ac:dyDescent="0.25">
      <c r="A62" s="38">
        <f t="shared" si="16"/>
        <v>45636</v>
      </c>
      <c r="B62" s="37">
        <v>0.45833333333333331</v>
      </c>
      <c r="C62" s="38">
        <v>45637</v>
      </c>
      <c r="D62" s="37">
        <v>0.47916666666666669</v>
      </c>
      <c r="E62" s="39">
        <v>24.5</v>
      </c>
      <c r="F62" s="40">
        <v>4.2</v>
      </c>
      <c r="G62" s="51">
        <v>2.1</v>
      </c>
      <c r="H62" s="41">
        <v>5439</v>
      </c>
      <c r="I62" s="41">
        <v>2240</v>
      </c>
      <c r="J62" s="42">
        <f t="shared" si="13"/>
        <v>39.361111111111107</v>
      </c>
      <c r="K62" s="43">
        <v>1</v>
      </c>
      <c r="L62" s="44">
        <v>10908</v>
      </c>
      <c r="M62" s="40">
        <v>9.1</v>
      </c>
      <c r="N62" s="39">
        <v>9.01</v>
      </c>
      <c r="Q62" s="41">
        <v>0</v>
      </c>
      <c r="R62" s="41">
        <v>0</v>
      </c>
      <c r="S62" s="41">
        <v>0</v>
      </c>
      <c r="T62" s="41">
        <v>0</v>
      </c>
      <c r="U62" s="41">
        <v>0</v>
      </c>
      <c r="V62" s="45">
        <f t="shared" si="14"/>
        <v>0</v>
      </c>
      <c r="W62" s="41">
        <v>0</v>
      </c>
      <c r="X62" s="41">
        <v>0</v>
      </c>
      <c r="Y62" s="41">
        <v>0</v>
      </c>
      <c r="Z62" s="41">
        <v>0</v>
      </c>
      <c r="AA62" s="41">
        <v>0</v>
      </c>
      <c r="AB62" s="41">
        <v>0</v>
      </c>
      <c r="AC62" s="46">
        <f t="shared" si="17"/>
        <v>0</v>
      </c>
      <c r="AD62" s="47">
        <f t="shared" si="18"/>
        <v>0</v>
      </c>
      <c r="AE62" s="47">
        <f t="shared" si="19"/>
        <v>0</v>
      </c>
      <c r="AF62" s="47">
        <f t="shared" si="20"/>
        <v>0</v>
      </c>
      <c r="AG62" s="47">
        <f t="shared" si="21"/>
        <v>0</v>
      </c>
    </row>
    <row r="63" spans="1:34" x14ac:dyDescent="0.25">
      <c r="A63" s="36">
        <f t="shared" si="16"/>
        <v>45637</v>
      </c>
      <c r="B63" s="37">
        <v>0.47916666666666669</v>
      </c>
      <c r="C63" s="38">
        <v>45638</v>
      </c>
      <c r="D63" s="49">
        <v>0.47916666666666669</v>
      </c>
      <c r="E63" s="39">
        <v>24</v>
      </c>
      <c r="F63" s="40">
        <v>4.2</v>
      </c>
      <c r="G63" s="40">
        <v>3.9</v>
      </c>
      <c r="H63" s="41">
        <v>3951</v>
      </c>
      <c r="I63" s="41">
        <v>3568</v>
      </c>
      <c r="J63" s="42">
        <f t="shared" si="13"/>
        <v>30.926434676434678</v>
      </c>
      <c r="K63" s="43">
        <v>1</v>
      </c>
      <c r="L63" s="44">
        <v>10980</v>
      </c>
      <c r="M63" s="40">
        <v>9.4</v>
      </c>
      <c r="N63" s="39">
        <v>9.3699999999999992</v>
      </c>
      <c r="Q63" s="41">
        <v>0</v>
      </c>
      <c r="R63" s="41">
        <v>0</v>
      </c>
      <c r="S63" s="41">
        <v>0</v>
      </c>
      <c r="T63" s="41">
        <v>0</v>
      </c>
      <c r="U63" s="41">
        <v>0</v>
      </c>
      <c r="V63" s="45">
        <f t="shared" si="14"/>
        <v>0</v>
      </c>
      <c r="W63" s="41">
        <v>0</v>
      </c>
      <c r="X63" s="41">
        <v>0</v>
      </c>
      <c r="Y63" s="41">
        <v>0</v>
      </c>
      <c r="Z63" s="41">
        <v>0</v>
      </c>
      <c r="AA63" s="41">
        <v>0</v>
      </c>
      <c r="AB63" s="41">
        <v>0</v>
      </c>
      <c r="AC63" s="46">
        <f t="shared" si="17"/>
        <v>0</v>
      </c>
      <c r="AD63" s="47">
        <f t="shared" si="18"/>
        <v>0</v>
      </c>
      <c r="AE63" s="47">
        <f t="shared" si="19"/>
        <v>0</v>
      </c>
      <c r="AF63" s="47">
        <f t="shared" si="20"/>
        <v>0</v>
      </c>
      <c r="AG63" s="47">
        <f t="shared" si="21"/>
        <v>0</v>
      </c>
    </row>
    <row r="64" spans="1:34" x14ac:dyDescent="0.25">
      <c r="A64" s="38">
        <v>45638</v>
      </c>
      <c r="B64" s="37">
        <v>0.47916666666666669</v>
      </c>
      <c r="C64" s="38">
        <v>45639</v>
      </c>
      <c r="D64" s="49">
        <v>0.5</v>
      </c>
      <c r="E64" s="39">
        <v>24.5</v>
      </c>
      <c r="F64" s="40">
        <v>3.9</v>
      </c>
      <c r="G64" s="40">
        <v>3.7</v>
      </c>
      <c r="H64" s="41">
        <v>4174</v>
      </c>
      <c r="I64" s="41">
        <v>3653</v>
      </c>
      <c r="J64" s="42">
        <f t="shared" si="13"/>
        <v>34.292561792561791</v>
      </c>
      <c r="K64" s="43">
        <v>1</v>
      </c>
      <c r="L64" s="44">
        <v>12139</v>
      </c>
      <c r="M64" s="40">
        <v>9.6999999999999993</v>
      </c>
      <c r="N64" s="39">
        <v>10.3</v>
      </c>
      <c r="Q64" s="41">
        <v>0</v>
      </c>
      <c r="R64" s="41">
        <v>0</v>
      </c>
      <c r="S64" s="41">
        <v>0</v>
      </c>
      <c r="T64" s="41">
        <v>0</v>
      </c>
      <c r="U64" s="41">
        <v>0</v>
      </c>
      <c r="V64" s="45">
        <f t="shared" si="14"/>
        <v>0</v>
      </c>
      <c r="W64" s="41">
        <v>0</v>
      </c>
      <c r="X64" s="41">
        <v>0</v>
      </c>
      <c r="Y64" s="41">
        <v>0</v>
      </c>
      <c r="Z64" s="41">
        <v>0</v>
      </c>
      <c r="AA64" s="41">
        <v>0</v>
      </c>
      <c r="AB64" s="41">
        <v>0</v>
      </c>
      <c r="AC64" s="46">
        <f t="shared" si="17"/>
        <v>0</v>
      </c>
      <c r="AD64" s="47">
        <f t="shared" si="18"/>
        <v>0</v>
      </c>
      <c r="AE64" s="47">
        <f t="shared" si="19"/>
        <v>0</v>
      </c>
      <c r="AF64" s="47">
        <f t="shared" si="20"/>
        <v>0</v>
      </c>
      <c r="AG64" s="47">
        <f t="shared" si="21"/>
        <v>0</v>
      </c>
      <c r="AH64" s="41" t="s">
        <v>38</v>
      </c>
    </row>
    <row r="65" spans="1:34" x14ac:dyDescent="0.25">
      <c r="A65" s="38">
        <v>45639</v>
      </c>
      <c r="B65" s="37">
        <v>0.5</v>
      </c>
      <c r="C65" s="50">
        <v>45643</v>
      </c>
      <c r="D65" s="49">
        <v>0.53125</v>
      </c>
      <c r="E65"/>
      <c r="F65"/>
      <c r="G65"/>
      <c r="H65"/>
      <c r="I65"/>
      <c r="J65" s="42"/>
      <c r="K65" s="43"/>
      <c r="V65" s="45"/>
      <c r="AC65" s="46"/>
      <c r="AD65" s="47"/>
      <c r="AE65" s="47"/>
      <c r="AF65" s="47"/>
      <c r="AG65" s="47"/>
      <c r="AH65" s="41" t="s">
        <v>39</v>
      </c>
    </row>
    <row r="66" spans="1:34" x14ac:dyDescent="0.25">
      <c r="A66" s="38">
        <v>45643</v>
      </c>
      <c r="B66" s="37">
        <v>0.53125</v>
      </c>
      <c r="C66" s="50">
        <v>45644</v>
      </c>
      <c r="D66" s="49">
        <v>0.47916666666666669</v>
      </c>
      <c r="E66" s="39">
        <v>22.75</v>
      </c>
      <c r="F66" s="51">
        <v>3.9</v>
      </c>
      <c r="G66" s="51">
        <v>2.9</v>
      </c>
      <c r="H66" s="41">
        <v>356</v>
      </c>
      <c r="I66" s="41">
        <v>477</v>
      </c>
      <c r="J66" s="42">
        <f t="shared" si="13"/>
        <v>4.2627468317123487</v>
      </c>
      <c r="K66" s="43">
        <v>1</v>
      </c>
      <c r="L66" s="44">
        <v>41989</v>
      </c>
      <c r="M66" s="40">
        <v>9.3000000000000007</v>
      </c>
      <c r="N66" s="39">
        <v>77.63</v>
      </c>
      <c r="O66" s="41">
        <v>35</v>
      </c>
      <c r="P66" s="41">
        <v>61</v>
      </c>
      <c r="Q66" s="41">
        <v>3</v>
      </c>
      <c r="R66" s="41">
        <v>9</v>
      </c>
      <c r="S66" s="41">
        <v>1</v>
      </c>
      <c r="T66" s="41">
        <v>0</v>
      </c>
      <c r="U66" s="41">
        <v>0</v>
      </c>
      <c r="V66" s="45">
        <f t="shared" si="14"/>
        <v>0</v>
      </c>
      <c r="W66" s="41">
        <v>0</v>
      </c>
      <c r="X66" s="41">
        <v>0</v>
      </c>
      <c r="Y66" s="41">
        <v>0</v>
      </c>
      <c r="Z66" s="41">
        <v>0</v>
      </c>
      <c r="AA66" s="41">
        <v>1</v>
      </c>
      <c r="AB66" s="41">
        <v>0</v>
      </c>
      <c r="AC66" s="46">
        <f t="shared" ref="AC66:AC68" si="22">(Q66/($J66*K66))</f>
        <v>0.7037715628997131</v>
      </c>
      <c r="AD66" s="47">
        <f t="shared" ref="AD66:AD68" si="23">(R66/($J66*K66))</f>
        <v>2.1113146886991392</v>
      </c>
      <c r="AE66" s="47">
        <f t="shared" ref="AE66:AE68" si="24">(S66/($J66*K66))</f>
        <v>0.23459052096657104</v>
      </c>
      <c r="AF66" s="47">
        <f t="shared" ref="AF66:AF68" si="25">(T66/($J66*K66))</f>
        <v>0</v>
      </c>
      <c r="AG66" s="47">
        <f t="shared" ref="AG66:AG68" si="26">(AA66/($J66*K66))</f>
        <v>0.23459052096657104</v>
      </c>
    </row>
    <row r="67" spans="1:34" x14ac:dyDescent="0.25">
      <c r="A67" s="38">
        <v>45644</v>
      </c>
      <c r="B67" s="37">
        <v>0.47916666666666669</v>
      </c>
      <c r="C67" s="50">
        <v>45645</v>
      </c>
      <c r="D67" s="49">
        <v>0.44791666666666669</v>
      </c>
      <c r="E67" s="39">
        <v>23.25</v>
      </c>
      <c r="F67" s="51">
        <v>0.8</v>
      </c>
      <c r="G67" s="51">
        <v>0.8</v>
      </c>
      <c r="H67" s="41">
        <v>344</v>
      </c>
      <c r="I67" s="41">
        <v>230</v>
      </c>
      <c r="J67" s="42">
        <f t="shared" si="13"/>
        <v>11.958333333333334</v>
      </c>
      <c r="K67" s="43">
        <v>1</v>
      </c>
      <c r="L67" s="44">
        <v>40621</v>
      </c>
      <c r="M67" s="40">
        <v>9.5</v>
      </c>
      <c r="N67" s="39">
        <v>55.12</v>
      </c>
      <c r="O67" s="41">
        <v>34</v>
      </c>
      <c r="P67" s="41">
        <v>72</v>
      </c>
      <c r="Q67" s="41">
        <v>3</v>
      </c>
      <c r="R67" s="41">
        <v>2</v>
      </c>
      <c r="S67" s="41">
        <v>1</v>
      </c>
      <c r="T67" s="41">
        <v>0</v>
      </c>
      <c r="U67" s="41">
        <v>0</v>
      </c>
      <c r="V67" s="45">
        <f t="shared" si="14"/>
        <v>0</v>
      </c>
      <c r="W67" s="41">
        <v>0</v>
      </c>
      <c r="X67" s="41">
        <v>0</v>
      </c>
      <c r="Y67" s="41">
        <v>0</v>
      </c>
      <c r="Z67" s="41">
        <v>0</v>
      </c>
      <c r="AA67" s="41">
        <v>0</v>
      </c>
      <c r="AB67" s="41">
        <v>0</v>
      </c>
      <c r="AC67" s="46">
        <f t="shared" si="22"/>
        <v>0.25087108013937282</v>
      </c>
      <c r="AD67" s="47">
        <f t="shared" si="23"/>
        <v>0.16724738675958187</v>
      </c>
      <c r="AE67" s="47">
        <f t="shared" si="24"/>
        <v>8.3623693379790934E-2</v>
      </c>
      <c r="AF67" s="47">
        <f t="shared" si="25"/>
        <v>0</v>
      </c>
      <c r="AG67" s="47">
        <f t="shared" si="26"/>
        <v>0</v>
      </c>
    </row>
    <row r="68" spans="1:34" x14ac:dyDescent="0.25">
      <c r="A68" s="38">
        <v>45645</v>
      </c>
      <c r="B68" s="37">
        <v>0.44791666666666669</v>
      </c>
      <c r="C68" s="50">
        <v>45646</v>
      </c>
      <c r="D68" s="49">
        <v>0.48958333333333331</v>
      </c>
      <c r="E68" s="39">
        <v>25</v>
      </c>
      <c r="F68" s="51">
        <v>1.6</v>
      </c>
      <c r="G68" s="51">
        <v>2.6</v>
      </c>
      <c r="H68" s="41">
        <v>636</v>
      </c>
      <c r="I68" s="41">
        <v>2171</v>
      </c>
      <c r="J68" s="42">
        <f t="shared" si="13"/>
        <v>20.541666666666668</v>
      </c>
      <c r="K68" s="43">
        <v>1</v>
      </c>
      <c r="L68" s="44">
        <v>35875</v>
      </c>
      <c r="M68" s="40">
        <v>9.5</v>
      </c>
      <c r="N68" s="39">
        <v>45.41</v>
      </c>
      <c r="O68" s="41">
        <v>34</v>
      </c>
      <c r="P68" s="41">
        <v>68</v>
      </c>
      <c r="Q68" s="41">
        <v>6</v>
      </c>
      <c r="R68" s="41">
        <v>8</v>
      </c>
      <c r="S68" s="41">
        <v>5</v>
      </c>
      <c r="T68" s="41">
        <v>0</v>
      </c>
      <c r="U68" s="41">
        <v>0</v>
      </c>
      <c r="V68" s="45">
        <f t="shared" si="14"/>
        <v>0</v>
      </c>
      <c r="W68" s="41">
        <v>0</v>
      </c>
      <c r="X68" s="41">
        <v>0</v>
      </c>
      <c r="Y68" s="41">
        <v>2</v>
      </c>
      <c r="Z68" s="41">
        <v>0</v>
      </c>
      <c r="AA68" s="41">
        <v>0</v>
      </c>
      <c r="AB68" s="41">
        <v>0</v>
      </c>
      <c r="AC68" s="46">
        <f t="shared" si="22"/>
        <v>0.2920892494929006</v>
      </c>
      <c r="AD68" s="47">
        <f t="shared" si="23"/>
        <v>0.38945233265720081</v>
      </c>
      <c r="AE68" s="47">
        <f t="shared" si="24"/>
        <v>0.2434077079107505</v>
      </c>
      <c r="AF68" s="47">
        <f t="shared" si="25"/>
        <v>0</v>
      </c>
      <c r="AG68" s="47">
        <f t="shared" si="26"/>
        <v>0</v>
      </c>
    </row>
    <row r="69" spans="1:34" x14ac:dyDescent="0.25">
      <c r="A69" s="38">
        <v>45646</v>
      </c>
      <c r="B69" s="37">
        <v>0.48958333333333331</v>
      </c>
      <c r="C69" s="50">
        <v>45647</v>
      </c>
      <c r="D69" s="49">
        <v>0.48958333333333331</v>
      </c>
      <c r="E69" s="39">
        <v>24</v>
      </c>
      <c r="F69" s="51">
        <v>2.2000000000000002</v>
      </c>
      <c r="G69" s="51">
        <v>1.8</v>
      </c>
      <c r="H69" s="41">
        <v>1068</v>
      </c>
      <c r="I69" s="41">
        <v>1028</v>
      </c>
      <c r="J69" s="42">
        <f t="shared" si="13"/>
        <v>17.609427609427609</v>
      </c>
      <c r="K69" s="43">
        <v>1</v>
      </c>
      <c r="L69" s="44">
        <v>31408</v>
      </c>
      <c r="M69" s="40">
        <v>9.5</v>
      </c>
      <c r="N69" s="39">
        <v>38.61</v>
      </c>
      <c r="O69" s="41">
        <v>35</v>
      </c>
      <c r="P69" s="41">
        <v>35</v>
      </c>
      <c r="Q69" s="41">
        <v>1</v>
      </c>
      <c r="R69" s="41">
        <v>0</v>
      </c>
      <c r="S69" s="41">
        <v>0</v>
      </c>
      <c r="T69" s="41">
        <v>0</v>
      </c>
      <c r="U69" s="41">
        <v>0</v>
      </c>
      <c r="V69" s="45">
        <v>0</v>
      </c>
      <c r="W69" s="41">
        <v>0</v>
      </c>
      <c r="X69" s="41">
        <v>1</v>
      </c>
      <c r="Y69" s="41">
        <v>0</v>
      </c>
      <c r="Z69" s="41">
        <v>0</v>
      </c>
      <c r="AA69" s="41">
        <v>0</v>
      </c>
      <c r="AB69" s="41">
        <v>0</v>
      </c>
      <c r="AC69" s="46">
        <f t="shared" ref="AC69" si="27">(Q69/($J69*K69))</f>
        <v>5.6787762906309755E-2</v>
      </c>
      <c r="AD69" s="47">
        <f t="shared" ref="AD69" si="28">(R69/($J69*K69))</f>
        <v>0</v>
      </c>
      <c r="AE69" s="47">
        <f t="shared" ref="AE69" si="29">(S69/($J69*K69))</f>
        <v>0</v>
      </c>
      <c r="AF69" s="47">
        <f t="shared" ref="AF69" si="30">(T69/($J69*K69))</f>
        <v>0</v>
      </c>
      <c r="AG69" s="47">
        <f t="shared" ref="AG69" si="31">(AA69/($J69*K69))</f>
        <v>0</v>
      </c>
      <c r="AH69" s="41" t="s">
        <v>40</v>
      </c>
    </row>
    <row r="70" spans="1:34" x14ac:dyDescent="0.25">
      <c r="A70" s="38">
        <v>45647</v>
      </c>
      <c r="B70" s="37">
        <v>0.48958333333333331</v>
      </c>
      <c r="C70" s="50">
        <v>45659</v>
      </c>
      <c r="D70" s="49">
        <v>0.5</v>
      </c>
      <c r="E70"/>
      <c r="F70"/>
      <c r="G70"/>
      <c r="H70"/>
      <c r="I70"/>
      <c r="J70" s="42"/>
      <c r="K70" s="43"/>
      <c r="V70" s="45"/>
      <c r="AC70" s="46"/>
      <c r="AD70" s="47"/>
      <c r="AE70" s="47"/>
      <c r="AF70" s="47"/>
      <c r="AG70" s="47"/>
      <c r="AH70" s="41" t="s">
        <v>41</v>
      </c>
    </row>
    <row r="71" spans="1:34" x14ac:dyDescent="0.25">
      <c r="A71" s="38">
        <v>45659</v>
      </c>
      <c r="B71" s="37">
        <v>0.5</v>
      </c>
      <c r="C71" s="50">
        <v>45660</v>
      </c>
      <c r="D71" s="49">
        <v>0.42708333333333331</v>
      </c>
      <c r="E71" s="39">
        <v>22.25</v>
      </c>
      <c r="F71" s="51">
        <v>5.3</v>
      </c>
      <c r="G71">
        <v>2.1</v>
      </c>
      <c r="H71" s="41">
        <v>867</v>
      </c>
      <c r="I71" s="41">
        <v>1959</v>
      </c>
      <c r="J71" s="42">
        <f t="shared" si="13"/>
        <v>18.274034141958669</v>
      </c>
      <c r="K71" s="43">
        <v>1</v>
      </c>
      <c r="L71" s="44">
        <v>46645</v>
      </c>
      <c r="M71" s="40">
        <v>10</v>
      </c>
      <c r="N71" s="39">
        <v>48.42</v>
      </c>
      <c r="O71" s="41">
        <v>32</v>
      </c>
      <c r="P71" s="41">
        <v>46</v>
      </c>
      <c r="Q71" s="41">
        <v>46</v>
      </c>
      <c r="R71" s="41">
        <v>14</v>
      </c>
      <c r="S71" s="41">
        <v>0</v>
      </c>
      <c r="T71" s="41">
        <v>0</v>
      </c>
      <c r="U71" s="41">
        <v>0</v>
      </c>
      <c r="V71" s="45">
        <f t="shared" si="14"/>
        <v>0</v>
      </c>
      <c r="W71" s="41">
        <v>1</v>
      </c>
      <c r="X71" s="41">
        <v>2</v>
      </c>
      <c r="Y71" s="41">
        <v>0</v>
      </c>
      <c r="Z71" s="41">
        <v>0</v>
      </c>
      <c r="AA71" s="41">
        <v>0</v>
      </c>
      <c r="AB71" s="41">
        <v>0</v>
      </c>
      <c r="AC71" s="46">
        <f t="shared" ref="AC71:AC84" si="32">(Q71/($J71*K71))</f>
        <v>2.5172329023059148</v>
      </c>
      <c r="AD71" s="47">
        <f t="shared" ref="AD71:AD84" si="33">(R71/($J71*K71))</f>
        <v>0.76611436157136537</v>
      </c>
      <c r="AE71" s="47">
        <f t="shared" ref="AE71:AE84" si="34">(S71/($J71*K71))</f>
        <v>0</v>
      </c>
      <c r="AF71" s="47">
        <f t="shared" ref="AF71:AF84" si="35">(T71/($J71*K71))</f>
        <v>0</v>
      </c>
      <c r="AG71" s="47">
        <f t="shared" ref="AG71:AG84" si="36">(AA71/($J71*K71))</f>
        <v>0</v>
      </c>
    </row>
    <row r="72" spans="1:34" x14ac:dyDescent="0.25">
      <c r="A72" s="38">
        <v>45660</v>
      </c>
      <c r="B72" s="37">
        <v>0.42708333333333331</v>
      </c>
      <c r="C72" s="50">
        <v>45661</v>
      </c>
      <c r="D72" s="49">
        <v>0.4375</v>
      </c>
      <c r="E72" s="39">
        <v>24.25</v>
      </c>
      <c r="F72">
        <v>1.2</v>
      </c>
      <c r="G72">
        <v>1</v>
      </c>
      <c r="H72" s="41">
        <v>1386</v>
      </c>
      <c r="I72" s="41">
        <v>766</v>
      </c>
      <c r="J72" s="42">
        <f t="shared" si="13"/>
        <v>32.016666666666666</v>
      </c>
      <c r="K72" s="43">
        <v>1</v>
      </c>
      <c r="L72" s="44">
        <v>44244</v>
      </c>
      <c r="M72" s="40">
        <v>9.9</v>
      </c>
      <c r="N72" s="39">
        <v>37.93</v>
      </c>
      <c r="O72" s="41">
        <v>31</v>
      </c>
      <c r="P72" s="41">
        <v>42</v>
      </c>
      <c r="Q72" s="41">
        <v>41</v>
      </c>
      <c r="R72" s="41">
        <v>8</v>
      </c>
      <c r="S72" s="41">
        <v>0</v>
      </c>
      <c r="T72" s="41">
        <v>0</v>
      </c>
      <c r="U72" s="41">
        <v>0</v>
      </c>
      <c r="V72" s="45">
        <f t="shared" si="14"/>
        <v>0</v>
      </c>
      <c r="W72" s="41">
        <v>0</v>
      </c>
      <c r="X72" s="41">
        <v>0</v>
      </c>
      <c r="Y72" s="41">
        <v>0</v>
      </c>
      <c r="Z72" s="41">
        <v>0</v>
      </c>
      <c r="AA72" s="41">
        <v>0</v>
      </c>
      <c r="AB72" s="41">
        <v>0</v>
      </c>
      <c r="AC72" s="46">
        <f t="shared" si="32"/>
        <v>1.280583029672046</v>
      </c>
      <c r="AD72" s="47">
        <f t="shared" si="33"/>
        <v>0.24986985944820406</v>
      </c>
      <c r="AE72" s="47">
        <f t="shared" si="34"/>
        <v>0</v>
      </c>
      <c r="AF72" s="47">
        <f t="shared" si="35"/>
        <v>0</v>
      </c>
      <c r="AG72" s="47">
        <f t="shared" si="36"/>
        <v>0</v>
      </c>
    </row>
    <row r="73" spans="1:34" x14ac:dyDescent="0.25">
      <c r="A73" s="38">
        <v>45661</v>
      </c>
      <c r="B73" s="37">
        <v>0.4375</v>
      </c>
      <c r="C73" s="50">
        <v>45662</v>
      </c>
      <c r="D73" s="49">
        <v>0.45833333333333331</v>
      </c>
      <c r="E73" s="39">
        <v>24.5</v>
      </c>
      <c r="F73" s="51">
        <v>3.8</v>
      </c>
      <c r="G73">
        <v>2.5</v>
      </c>
      <c r="H73" s="41">
        <v>511</v>
      </c>
      <c r="I73" s="41">
        <v>1983</v>
      </c>
      <c r="J73" s="42">
        <f t="shared" si="13"/>
        <v>15.461228070175441</v>
      </c>
      <c r="K73" s="43">
        <v>1</v>
      </c>
      <c r="L73" s="44">
        <v>43425</v>
      </c>
      <c r="M73" s="40">
        <v>10</v>
      </c>
      <c r="N73" s="39">
        <v>34.590000000000003</v>
      </c>
      <c r="O73" s="41">
        <v>31</v>
      </c>
      <c r="P73" s="41">
        <v>45</v>
      </c>
      <c r="Q73" s="41">
        <v>15</v>
      </c>
      <c r="R73" s="41">
        <v>9</v>
      </c>
      <c r="S73" s="41">
        <v>0</v>
      </c>
      <c r="T73" s="41">
        <v>0</v>
      </c>
      <c r="U73" s="41">
        <v>0</v>
      </c>
      <c r="V73" s="45">
        <f t="shared" si="14"/>
        <v>0</v>
      </c>
      <c r="W73" s="41">
        <v>2</v>
      </c>
      <c r="X73" s="41">
        <v>1</v>
      </c>
      <c r="Y73" s="41">
        <v>0</v>
      </c>
      <c r="Z73" s="41">
        <v>0</v>
      </c>
      <c r="AA73" s="41">
        <v>0</v>
      </c>
      <c r="AB73" s="41">
        <v>0</v>
      </c>
      <c r="AC73" s="46">
        <f t="shared" si="32"/>
        <v>0.97016872992998882</v>
      </c>
      <c r="AD73" s="47">
        <f t="shared" si="33"/>
        <v>0.58210123795799329</v>
      </c>
      <c r="AE73" s="47">
        <f t="shared" si="34"/>
        <v>0</v>
      </c>
      <c r="AF73" s="47">
        <f t="shared" si="35"/>
        <v>0</v>
      </c>
      <c r="AG73" s="47">
        <f t="shared" si="36"/>
        <v>0</v>
      </c>
    </row>
    <row r="74" spans="1:34" x14ac:dyDescent="0.25">
      <c r="A74" s="38">
        <v>45662</v>
      </c>
      <c r="B74" s="37">
        <v>0.45833333333333331</v>
      </c>
      <c r="C74" s="50">
        <v>45663</v>
      </c>
      <c r="D74" s="49">
        <v>0.41666666666666669</v>
      </c>
      <c r="E74" s="39">
        <v>23</v>
      </c>
      <c r="F74">
        <v>3.1</v>
      </c>
      <c r="G74">
        <v>2.4</v>
      </c>
      <c r="H74" s="41">
        <v>1611</v>
      </c>
      <c r="I74" s="41">
        <v>539</v>
      </c>
      <c r="J74" s="42">
        <f t="shared" si="13"/>
        <v>12.404345878136201</v>
      </c>
      <c r="K74" s="43">
        <v>1</v>
      </c>
      <c r="L74" s="44">
        <v>43807</v>
      </c>
      <c r="M74" s="40">
        <v>10.1</v>
      </c>
      <c r="N74" s="39">
        <v>43.15</v>
      </c>
      <c r="O74" s="41">
        <v>30</v>
      </c>
      <c r="P74" s="41">
        <v>60</v>
      </c>
      <c r="Q74" s="41">
        <v>71</v>
      </c>
      <c r="R74" s="41">
        <v>11</v>
      </c>
      <c r="S74" s="41">
        <v>1</v>
      </c>
      <c r="T74" s="41">
        <v>0</v>
      </c>
      <c r="U74" s="41">
        <v>0</v>
      </c>
      <c r="V74" s="45">
        <f t="shared" si="14"/>
        <v>0</v>
      </c>
      <c r="W74" s="41">
        <v>0</v>
      </c>
      <c r="X74" s="41">
        <v>0</v>
      </c>
      <c r="Y74" s="41">
        <v>0</v>
      </c>
      <c r="Z74" s="41">
        <v>0</v>
      </c>
      <c r="AA74" s="41">
        <v>0</v>
      </c>
      <c r="AB74" s="41">
        <v>0</v>
      </c>
      <c r="AC74" s="46">
        <f t="shared" si="32"/>
        <v>5.7238004081411518</v>
      </c>
      <c r="AD74" s="47">
        <f t="shared" si="33"/>
        <v>0.88678597872609388</v>
      </c>
      <c r="AE74" s="47">
        <f t="shared" si="34"/>
        <v>8.0616907156917633E-2</v>
      </c>
      <c r="AF74" s="47">
        <f t="shared" si="35"/>
        <v>0</v>
      </c>
      <c r="AG74" s="47">
        <f t="shared" si="36"/>
        <v>0</v>
      </c>
    </row>
    <row r="75" spans="1:34" x14ac:dyDescent="0.25">
      <c r="A75" s="38">
        <v>45663</v>
      </c>
      <c r="B75" s="37">
        <v>0.41666666666666669</v>
      </c>
      <c r="C75" s="50">
        <v>45664</v>
      </c>
      <c r="D75" s="49">
        <v>0.4375</v>
      </c>
      <c r="E75" s="39">
        <v>24.5</v>
      </c>
      <c r="F75" s="51">
        <v>4.8</v>
      </c>
      <c r="G75">
        <v>3.7</v>
      </c>
      <c r="H75" s="41">
        <v>6492</v>
      </c>
      <c r="I75" s="41">
        <v>4396</v>
      </c>
      <c r="J75" s="42">
        <f t="shared" si="13"/>
        <v>42.343468468468473</v>
      </c>
      <c r="K75" s="43">
        <v>1</v>
      </c>
      <c r="L75" s="44">
        <v>42990</v>
      </c>
      <c r="M75" s="40">
        <v>10.1</v>
      </c>
      <c r="N75" s="39">
        <v>35.57</v>
      </c>
      <c r="O75" s="41">
        <v>33</v>
      </c>
      <c r="P75" s="41">
        <v>50</v>
      </c>
      <c r="Q75" s="41">
        <v>116</v>
      </c>
      <c r="R75" s="41">
        <v>11</v>
      </c>
      <c r="S75" s="41">
        <v>0</v>
      </c>
      <c r="T75" s="41">
        <v>0</v>
      </c>
      <c r="U75" s="41">
        <v>0</v>
      </c>
      <c r="V75" s="45">
        <f t="shared" si="14"/>
        <v>0</v>
      </c>
      <c r="W75" s="41">
        <v>0</v>
      </c>
      <c r="X75" s="41">
        <v>0</v>
      </c>
      <c r="Y75" s="41">
        <v>0</v>
      </c>
      <c r="Z75" s="41">
        <v>0</v>
      </c>
      <c r="AA75" s="41">
        <v>0</v>
      </c>
      <c r="AB75" s="41">
        <v>0</v>
      </c>
      <c r="AC75" s="46">
        <f t="shared" si="32"/>
        <v>2.7395016089997606</v>
      </c>
      <c r="AD75" s="47">
        <f t="shared" si="33"/>
        <v>0.25978032499135661</v>
      </c>
      <c r="AE75" s="47">
        <f t="shared" si="34"/>
        <v>0</v>
      </c>
      <c r="AF75" s="47">
        <f t="shared" si="35"/>
        <v>0</v>
      </c>
      <c r="AG75" s="47">
        <f t="shared" si="36"/>
        <v>0</v>
      </c>
    </row>
    <row r="76" spans="1:34" x14ac:dyDescent="0.25">
      <c r="A76" s="38">
        <v>45664</v>
      </c>
      <c r="B76" s="37">
        <v>0.4375</v>
      </c>
      <c r="C76" s="50">
        <v>45665</v>
      </c>
      <c r="D76" s="49">
        <v>0.41666666666666669</v>
      </c>
      <c r="E76" s="39">
        <v>23.5</v>
      </c>
      <c r="F76">
        <v>3</v>
      </c>
      <c r="G76" s="59">
        <v>3.3</v>
      </c>
      <c r="H76" s="41">
        <v>6169</v>
      </c>
      <c r="I76" s="41">
        <v>4265</v>
      </c>
      <c r="J76" s="42">
        <f t="shared" si="13"/>
        <v>55.812626262626267</v>
      </c>
      <c r="K76" s="43">
        <v>1</v>
      </c>
      <c r="L76" s="44">
        <v>40274</v>
      </c>
      <c r="M76" s="40">
        <v>10</v>
      </c>
      <c r="N76" s="39">
        <v>29.53</v>
      </c>
      <c r="O76" s="41">
        <v>33</v>
      </c>
      <c r="P76" s="41">
        <v>116</v>
      </c>
      <c r="Q76" s="41">
        <v>80</v>
      </c>
      <c r="R76" s="41">
        <v>2</v>
      </c>
      <c r="S76" s="41">
        <v>0</v>
      </c>
      <c r="T76" s="41">
        <v>1</v>
      </c>
      <c r="U76" s="41">
        <v>0</v>
      </c>
      <c r="V76" s="45">
        <f t="shared" si="14"/>
        <v>0</v>
      </c>
      <c r="W76" s="41">
        <v>0</v>
      </c>
      <c r="X76" s="41">
        <v>1</v>
      </c>
      <c r="Y76" s="41">
        <v>0</v>
      </c>
      <c r="Z76" s="41">
        <v>0</v>
      </c>
      <c r="AA76" s="41">
        <v>0</v>
      </c>
      <c r="AB76" s="41">
        <v>0</v>
      </c>
      <c r="AC76" s="46">
        <f t="shared" si="32"/>
        <v>1.4333674180383498</v>
      </c>
      <c r="AD76" s="47">
        <f t="shared" si="33"/>
        <v>3.583418545095874E-2</v>
      </c>
      <c r="AE76" s="47">
        <f t="shared" si="34"/>
        <v>0</v>
      </c>
      <c r="AF76" s="47">
        <f t="shared" si="35"/>
        <v>1.791709272547937E-2</v>
      </c>
      <c r="AG76" s="47">
        <f t="shared" si="36"/>
        <v>0</v>
      </c>
    </row>
    <row r="77" spans="1:34" x14ac:dyDescent="0.25">
      <c r="A77" s="38">
        <v>45665</v>
      </c>
      <c r="B77" s="37">
        <v>0.41666666666666669</v>
      </c>
      <c r="C77" s="50">
        <v>45666</v>
      </c>
      <c r="D77" s="49">
        <v>0.47916666666666669</v>
      </c>
      <c r="E77" s="39">
        <v>25.5</v>
      </c>
      <c r="F77">
        <v>2</v>
      </c>
      <c r="G77" s="59">
        <v>0.8</v>
      </c>
      <c r="H77" s="41">
        <v>3639</v>
      </c>
      <c r="I77" s="41">
        <v>1830</v>
      </c>
      <c r="J77" s="42">
        <f t="shared" ref="J77:J94" si="37" xml:space="preserve"> (((H77/F77)+(I77/G77))/60)</f>
        <v>68.45</v>
      </c>
      <c r="K77" s="43">
        <v>1</v>
      </c>
      <c r="L77" s="44">
        <v>37143</v>
      </c>
      <c r="M77" s="40">
        <v>9.8000000000000007</v>
      </c>
      <c r="N77" s="39">
        <v>24.78</v>
      </c>
      <c r="O77" s="41">
        <v>31</v>
      </c>
      <c r="P77" s="41">
        <v>57</v>
      </c>
      <c r="Q77" s="41">
        <v>148</v>
      </c>
      <c r="R77" s="41">
        <v>9</v>
      </c>
      <c r="S77" s="41">
        <v>0</v>
      </c>
      <c r="T77" s="41">
        <v>0</v>
      </c>
      <c r="U77" s="41">
        <v>0</v>
      </c>
      <c r="V77" s="45">
        <f t="shared" ref="V77:V94" si="38">(U77/J77*24)</f>
        <v>0</v>
      </c>
      <c r="W77" s="41">
        <v>0</v>
      </c>
      <c r="X77" s="41">
        <v>0</v>
      </c>
      <c r="Y77" s="41">
        <v>0</v>
      </c>
      <c r="Z77" s="41">
        <v>0</v>
      </c>
      <c r="AA77" s="41">
        <v>0</v>
      </c>
      <c r="AB77" s="41">
        <v>0</v>
      </c>
      <c r="AC77" s="46">
        <f t="shared" si="32"/>
        <v>2.1621621621621623</v>
      </c>
      <c r="AD77" s="47">
        <f t="shared" si="33"/>
        <v>0.13148283418553688</v>
      </c>
      <c r="AE77" s="47">
        <f t="shared" si="34"/>
        <v>0</v>
      </c>
      <c r="AF77" s="47">
        <f t="shared" si="35"/>
        <v>0</v>
      </c>
      <c r="AG77" s="47">
        <f t="shared" si="36"/>
        <v>0</v>
      </c>
    </row>
    <row r="78" spans="1:34" x14ac:dyDescent="0.25">
      <c r="A78" s="38">
        <v>45666</v>
      </c>
      <c r="B78" s="37">
        <v>0.47916666666666669</v>
      </c>
      <c r="C78" s="50">
        <v>45667</v>
      </c>
      <c r="D78" s="49">
        <v>0.41666666666666669</v>
      </c>
      <c r="E78" s="39">
        <v>22.5</v>
      </c>
      <c r="F78" s="59">
        <v>4.5999999999999996</v>
      </c>
      <c r="G78">
        <v>1.6</v>
      </c>
      <c r="H78" s="41">
        <v>2155</v>
      </c>
      <c r="I78" s="41">
        <v>3085</v>
      </c>
      <c r="J78" s="42">
        <f t="shared" si="37"/>
        <v>39.943387681159415</v>
      </c>
      <c r="K78" s="43">
        <v>1</v>
      </c>
      <c r="L78" s="44">
        <v>34749</v>
      </c>
      <c r="M78" s="40">
        <v>9.8000000000000007</v>
      </c>
      <c r="N78" s="39">
        <v>13.3</v>
      </c>
      <c r="O78" s="41">
        <v>32</v>
      </c>
      <c r="P78" s="41">
        <v>42</v>
      </c>
      <c r="Q78" s="41">
        <v>39</v>
      </c>
      <c r="R78" s="41">
        <v>0</v>
      </c>
      <c r="S78" s="41">
        <v>0</v>
      </c>
      <c r="T78" s="41">
        <v>0</v>
      </c>
      <c r="U78" s="41">
        <v>0</v>
      </c>
      <c r="V78" s="45">
        <f t="shared" si="38"/>
        <v>0</v>
      </c>
      <c r="W78" s="41">
        <v>0</v>
      </c>
      <c r="X78" s="41">
        <v>0</v>
      </c>
      <c r="Y78" s="41">
        <v>0</v>
      </c>
      <c r="Z78" s="41">
        <v>0</v>
      </c>
      <c r="AA78" s="41">
        <v>1</v>
      </c>
      <c r="AB78" s="41">
        <v>0</v>
      </c>
      <c r="AC78" s="46">
        <f t="shared" si="32"/>
        <v>0.97638188105901713</v>
      </c>
      <c r="AD78" s="47">
        <f t="shared" si="33"/>
        <v>0</v>
      </c>
      <c r="AE78" s="47">
        <f t="shared" si="34"/>
        <v>0</v>
      </c>
      <c r="AF78" s="47">
        <f t="shared" si="35"/>
        <v>0</v>
      </c>
      <c r="AG78" s="47">
        <f t="shared" si="36"/>
        <v>2.5035432847667106E-2</v>
      </c>
    </row>
    <row r="79" spans="1:34" x14ac:dyDescent="0.25">
      <c r="A79" s="38">
        <v>45667</v>
      </c>
      <c r="B79" s="37">
        <v>0.41666666666666669</v>
      </c>
      <c r="C79" s="50">
        <v>45668</v>
      </c>
      <c r="D79" s="49">
        <v>0.44791666666666669</v>
      </c>
      <c r="E79" s="39">
        <v>24.75</v>
      </c>
      <c r="F79">
        <v>4.3</v>
      </c>
      <c r="G79" s="59">
        <v>2.8</v>
      </c>
      <c r="H79" s="41">
        <v>5104</v>
      </c>
      <c r="I79" s="41">
        <v>1258</v>
      </c>
      <c r="J79" s="42">
        <f t="shared" si="37"/>
        <v>27.271040974529349</v>
      </c>
      <c r="K79" s="43">
        <v>1</v>
      </c>
      <c r="L79" s="44">
        <v>33078</v>
      </c>
      <c r="M79" s="40">
        <v>9.8000000000000007</v>
      </c>
      <c r="N79" s="39">
        <v>24.34</v>
      </c>
      <c r="O79" s="41">
        <v>32</v>
      </c>
      <c r="P79" s="41">
        <v>47</v>
      </c>
      <c r="Q79" s="41">
        <v>57</v>
      </c>
      <c r="R79" s="41">
        <v>12</v>
      </c>
      <c r="S79" s="41">
        <v>0</v>
      </c>
      <c r="T79" s="41">
        <v>0</v>
      </c>
      <c r="U79" s="41">
        <v>0</v>
      </c>
      <c r="V79" s="45">
        <f t="shared" si="38"/>
        <v>0</v>
      </c>
      <c r="W79" s="41">
        <v>0</v>
      </c>
      <c r="X79" s="41">
        <v>0</v>
      </c>
      <c r="Y79" s="41">
        <v>0</v>
      </c>
      <c r="Z79" s="41">
        <v>0</v>
      </c>
      <c r="AA79" s="41">
        <v>0</v>
      </c>
      <c r="AB79" s="41">
        <v>0</v>
      </c>
      <c r="AC79" s="46">
        <f t="shared" si="32"/>
        <v>2.0901292346425997</v>
      </c>
      <c r="AD79" s="47">
        <f t="shared" si="33"/>
        <v>0.44002720729317885</v>
      </c>
      <c r="AE79" s="47">
        <f t="shared" si="34"/>
        <v>0</v>
      </c>
      <c r="AF79" s="47">
        <f t="shared" si="35"/>
        <v>0</v>
      </c>
      <c r="AG79" s="47">
        <f t="shared" si="36"/>
        <v>0</v>
      </c>
    </row>
    <row r="80" spans="1:34" x14ac:dyDescent="0.25">
      <c r="A80" s="38">
        <v>45668</v>
      </c>
      <c r="B80" s="37">
        <v>0.44791666666666669</v>
      </c>
      <c r="C80" s="50">
        <v>45669</v>
      </c>
      <c r="D80" s="49">
        <v>0.40625</v>
      </c>
      <c r="E80" s="39">
        <v>23</v>
      </c>
      <c r="F80">
        <v>4.3</v>
      </c>
      <c r="G80">
        <v>4.5</v>
      </c>
      <c r="H80" s="41">
        <v>5145</v>
      </c>
      <c r="I80" s="41">
        <v>5729</v>
      </c>
      <c r="J80" s="42">
        <f t="shared" si="37"/>
        <v>41.1603789836348</v>
      </c>
      <c r="K80" s="43">
        <v>1</v>
      </c>
      <c r="L80" s="44">
        <v>31730</v>
      </c>
      <c r="M80" s="40">
        <v>9.5</v>
      </c>
      <c r="N80" s="39">
        <v>22.51</v>
      </c>
      <c r="O80" s="41">
        <v>32</v>
      </c>
      <c r="P80" s="41">
        <v>45</v>
      </c>
      <c r="Q80" s="41">
        <v>38</v>
      </c>
      <c r="R80" s="41">
        <v>1</v>
      </c>
      <c r="S80" s="41">
        <v>0</v>
      </c>
      <c r="T80" s="41">
        <v>0</v>
      </c>
      <c r="U80" s="41">
        <v>0</v>
      </c>
      <c r="V80" s="45">
        <f t="shared" si="38"/>
        <v>0</v>
      </c>
      <c r="W80" s="41">
        <v>0</v>
      </c>
      <c r="X80" s="41">
        <v>0</v>
      </c>
      <c r="Y80" s="41">
        <v>0</v>
      </c>
      <c r="Z80" s="41">
        <v>0</v>
      </c>
      <c r="AA80" s="41">
        <v>0</v>
      </c>
      <c r="AB80" s="41">
        <v>0</v>
      </c>
      <c r="AC80" s="46">
        <f t="shared" si="32"/>
        <v>0.92321793283557096</v>
      </c>
      <c r="AD80" s="47">
        <f t="shared" si="33"/>
        <v>2.4295208758830816E-2</v>
      </c>
      <c r="AE80" s="47">
        <f t="shared" si="34"/>
        <v>0</v>
      </c>
      <c r="AF80" s="47">
        <f t="shared" si="35"/>
        <v>0</v>
      </c>
      <c r="AG80" s="47">
        <f t="shared" si="36"/>
        <v>0</v>
      </c>
    </row>
    <row r="81" spans="1:34" x14ac:dyDescent="0.25">
      <c r="A81" s="38">
        <v>45669</v>
      </c>
      <c r="B81" s="37">
        <v>0.40625</v>
      </c>
      <c r="C81" s="50">
        <v>45670</v>
      </c>
      <c r="D81" s="49">
        <v>0.41666666666666669</v>
      </c>
      <c r="E81" s="39">
        <v>24.25</v>
      </c>
      <c r="F81">
        <v>4.4000000000000004</v>
      </c>
      <c r="G81">
        <v>4.4000000000000004</v>
      </c>
      <c r="H81" s="41">
        <v>5151</v>
      </c>
      <c r="I81" s="41">
        <v>5374</v>
      </c>
      <c r="J81" s="42">
        <f t="shared" si="37"/>
        <v>39.867424242424235</v>
      </c>
      <c r="K81" s="43">
        <v>1</v>
      </c>
      <c r="L81" s="44">
        <v>30399</v>
      </c>
      <c r="M81" s="40">
        <v>9.1999999999999993</v>
      </c>
      <c r="N81" s="39">
        <v>21.74</v>
      </c>
      <c r="O81" s="41">
        <v>33</v>
      </c>
      <c r="P81" s="41">
        <v>45</v>
      </c>
      <c r="Q81" s="41">
        <v>46</v>
      </c>
      <c r="R81" s="41">
        <v>1</v>
      </c>
      <c r="S81" s="41">
        <v>0</v>
      </c>
      <c r="T81" s="41">
        <v>0</v>
      </c>
      <c r="U81" s="41">
        <v>0</v>
      </c>
      <c r="V81" s="45">
        <f t="shared" si="38"/>
        <v>0</v>
      </c>
      <c r="W81" s="41">
        <v>0</v>
      </c>
      <c r="X81" s="41">
        <v>0</v>
      </c>
      <c r="Y81" s="41">
        <v>0</v>
      </c>
      <c r="Z81" s="41">
        <v>0</v>
      </c>
      <c r="AA81" s="41">
        <v>0</v>
      </c>
      <c r="AB81" s="41">
        <v>2</v>
      </c>
      <c r="AC81" s="46">
        <f t="shared" si="32"/>
        <v>1.1538242280285038</v>
      </c>
      <c r="AD81" s="47">
        <f t="shared" si="33"/>
        <v>2.5083135391923996E-2</v>
      </c>
      <c r="AE81" s="47">
        <f t="shared" si="34"/>
        <v>0</v>
      </c>
      <c r="AF81" s="47">
        <f t="shared" si="35"/>
        <v>0</v>
      </c>
      <c r="AG81" s="47">
        <f t="shared" si="36"/>
        <v>0</v>
      </c>
    </row>
    <row r="82" spans="1:34" x14ac:dyDescent="0.25">
      <c r="A82" s="38">
        <v>45670</v>
      </c>
      <c r="B82" s="37">
        <v>0.41666666666666669</v>
      </c>
      <c r="C82" s="50">
        <v>45671</v>
      </c>
      <c r="D82" s="49">
        <v>0.4375</v>
      </c>
      <c r="E82" s="39">
        <v>24.5</v>
      </c>
      <c r="F82">
        <v>3.6</v>
      </c>
      <c r="G82">
        <v>3.4</v>
      </c>
      <c r="H82" s="41">
        <v>3003</v>
      </c>
      <c r="I82" s="41">
        <v>3894</v>
      </c>
      <c r="J82" s="42">
        <f t="shared" si="37"/>
        <v>32.991013071895424</v>
      </c>
      <c r="K82" s="43">
        <v>1</v>
      </c>
      <c r="L82" s="44">
        <v>29060</v>
      </c>
      <c r="M82" s="40">
        <v>9</v>
      </c>
      <c r="N82" s="39">
        <v>20.67</v>
      </c>
      <c r="O82" s="41">
        <v>31</v>
      </c>
      <c r="P82" s="41">
        <v>47</v>
      </c>
      <c r="Q82" s="41">
        <v>29</v>
      </c>
      <c r="R82" s="41">
        <v>2</v>
      </c>
      <c r="S82" s="41">
        <v>0</v>
      </c>
      <c r="T82" s="41">
        <v>0</v>
      </c>
      <c r="U82" s="41">
        <v>0</v>
      </c>
      <c r="V82" s="45">
        <f t="shared" si="38"/>
        <v>0</v>
      </c>
      <c r="W82" s="41">
        <v>0</v>
      </c>
      <c r="X82" s="41">
        <v>0</v>
      </c>
      <c r="Y82" s="41">
        <v>0</v>
      </c>
      <c r="Z82" s="41">
        <v>0</v>
      </c>
      <c r="AA82" s="41">
        <v>0</v>
      </c>
      <c r="AB82" s="41">
        <v>2</v>
      </c>
      <c r="AC82" s="46">
        <f t="shared" si="32"/>
        <v>0.87902726529803621</v>
      </c>
      <c r="AD82" s="47">
        <f t="shared" si="33"/>
        <v>6.0622570020554226E-2</v>
      </c>
      <c r="AE82" s="47">
        <f t="shared" si="34"/>
        <v>0</v>
      </c>
      <c r="AF82" s="47">
        <f t="shared" si="35"/>
        <v>0</v>
      </c>
      <c r="AG82" s="47">
        <f t="shared" si="36"/>
        <v>0</v>
      </c>
    </row>
    <row r="83" spans="1:34" x14ac:dyDescent="0.25">
      <c r="A83" s="38">
        <v>45671</v>
      </c>
      <c r="B83" s="37">
        <v>0.4375</v>
      </c>
      <c r="C83" s="50">
        <v>45672</v>
      </c>
      <c r="D83" s="49">
        <v>0.44791666666666669</v>
      </c>
      <c r="E83" s="39">
        <v>24.25</v>
      </c>
      <c r="F83">
        <v>3.7</v>
      </c>
      <c r="G83">
        <v>2</v>
      </c>
      <c r="H83" s="41">
        <v>2814</v>
      </c>
      <c r="I83" s="41">
        <v>3370</v>
      </c>
      <c r="J83" s="42">
        <f t="shared" si="37"/>
        <v>40.759009009009006</v>
      </c>
      <c r="K83" s="43">
        <v>1</v>
      </c>
      <c r="L83" s="44">
        <v>27859</v>
      </c>
      <c r="M83" s="40">
        <v>9</v>
      </c>
      <c r="N83" s="39">
        <v>18.5</v>
      </c>
      <c r="O83" s="41">
        <v>32</v>
      </c>
      <c r="P83" s="41">
        <v>59</v>
      </c>
      <c r="Q83" s="41">
        <v>37</v>
      </c>
      <c r="R83" s="41">
        <v>2</v>
      </c>
      <c r="S83" s="41">
        <v>0</v>
      </c>
      <c r="T83" s="41">
        <v>0</v>
      </c>
      <c r="U83" s="41">
        <v>0</v>
      </c>
      <c r="V83" s="45">
        <f t="shared" si="38"/>
        <v>0</v>
      </c>
      <c r="W83" s="41">
        <v>0</v>
      </c>
      <c r="X83" s="41">
        <v>0</v>
      </c>
      <c r="Y83" s="41">
        <v>0</v>
      </c>
      <c r="Z83" s="41">
        <v>0</v>
      </c>
      <c r="AA83" s="41">
        <v>0</v>
      </c>
      <c r="AB83" s="41">
        <v>3</v>
      </c>
      <c r="AC83" s="46">
        <f t="shared" si="32"/>
        <v>0.90777476929877887</v>
      </c>
      <c r="AD83" s="47">
        <f t="shared" si="33"/>
        <v>4.9068906448582639E-2</v>
      </c>
      <c r="AE83" s="47">
        <f t="shared" si="34"/>
        <v>0</v>
      </c>
      <c r="AF83" s="47">
        <f t="shared" si="35"/>
        <v>0</v>
      </c>
      <c r="AG83" s="47">
        <f t="shared" si="36"/>
        <v>0</v>
      </c>
    </row>
    <row r="84" spans="1:34" x14ac:dyDescent="0.25">
      <c r="A84" s="38">
        <v>45672</v>
      </c>
      <c r="B84" s="37">
        <v>0.44791666666666669</v>
      </c>
      <c r="C84" s="50">
        <v>45673</v>
      </c>
      <c r="D84" s="49">
        <v>0.4375</v>
      </c>
      <c r="E84" s="39">
        <v>23.75</v>
      </c>
      <c r="F84">
        <v>5</v>
      </c>
      <c r="G84" s="59">
        <v>5.6</v>
      </c>
      <c r="H84" s="41">
        <v>5231</v>
      </c>
      <c r="I84" s="41">
        <v>910</v>
      </c>
      <c r="J84" s="42">
        <f t="shared" si="37"/>
        <v>20.145</v>
      </c>
      <c r="K84" s="43">
        <v>1</v>
      </c>
      <c r="L84" s="44">
        <v>26414</v>
      </c>
      <c r="M84" s="40">
        <v>9.1</v>
      </c>
      <c r="N84" s="39">
        <v>17.45</v>
      </c>
      <c r="O84" s="41">
        <v>34</v>
      </c>
      <c r="P84" s="41">
        <v>74</v>
      </c>
      <c r="Q84" s="41">
        <v>11</v>
      </c>
      <c r="R84" s="41">
        <v>1</v>
      </c>
      <c r="S84" s="41">
        <v>1</v>
      </c>
      <c r="T84" s="41">
        <v>0</v>
      </c>
      <c r="U84" s="41">
        <v>0</v>
      </c>
      <c r="V84" s="45">
        <f t="shared" si="38"/>
        <v>0</v>
      </c>
      <c r="W84" s="41">
        <v>0</v>
      </c>
      <c r="X84" s="41">
        <v>0</v>
      </c>
      <c r="Y84" s="41">
        <v>0</v>
      </c>
      <c r="Z84" s="41">
        <v>0</v>
      </c>
      <c r="AA84" s="41">
        <v>0</v>
      </c>
      <c r="AB84" s="41">
        <v>3</v>
      </c>
      <c r="AC84" s="46">
        <f t="shared" si="32"/>
        <v>0.54604120129064282</v>
      </c>
      <c r="AD84" s="47">
        <f t="shared" si="33"/>
        <v>4.964010920824026E-2</v>
      </c>
      <c r="AE84" s="47">
        <f t="shared" si="34"/>
        <v>4.964010920824026E-2</v>
      </c>
      <c r="AF84" s="47">
        <f t="shared" si="35"/>
        <v>0</v>
      </c>
      <c r="AG84" s="47">
        <f t="shared" si="36"/>
        <v>0</v>
      </c>
    </row>
    <row r="85" spans="1:34" x14ac:dyDescent="0.25">
      <c r="A85" s="38">
        <v>45673</v>
      </c>
      <c r="B85" s="37">
        <v>0.4375</v>
      </c>
      <c r="C85" s="50">
        <v>45674</v>
      </c>
      <c r="D85" s="49">
        <v>0.48958333333333331</v>
      </c>
      <c r="E85" s="39">
        <v>25.25</v>
      </c>
      <c r="F85" s="59">
        <v>5.2</v>
      </c>
      <c r="G85" s="59">
        <v>5.4</v>
      </c>
      <c r="H85" s="41">
        <v>4981</v>
      </c>
      <c r="I85" s="41">
        <v>2667</v>
      </c>
      <c r="J85" s="42">
        <f t="shared" si="37"/>
        <v>24.196225071225069</v>
      </c>
      <c r="K85" s="43">
        <v>1</v>
      </c>
      <c r="L85" s="44">
        <v>24187</v>
      </c>
      <c r="M85" s="40">
        <v>9.56</v>
      </c>
      <c r="N85" s="39">
        <v>17.96</v>
      </c>
      <c r="O85" s="41">
        <v>35</v>
      </c>
      <c r="P85" s="41">
        <v>41</v>
      </c>
      <c r="Q85" s="41">
        <v>9</v>
      </c>
      <c r="R85" s="41">
        <v>0</v>
      </c>
      <c r="S85" s="41">
        <v>0</v>
      </c>
      <c r="T85" s="41">
        <v>0</v>
      </c>
      <c r="U85" s="41">
        <v>0</v>
      </c>
      <c r="V85" s="45">
        <f t="shared" si="38"/>
        <v>0</v>
      </c>
      <c r="W85" s="41">
        <v>0</v>
      </c>
      <c r="X85" s="41">
        <v>0</v>
      </c>
      <c r="Y85" s="41">
        <v>0</v>
      </c>
      <c r="Z85" s="41">
        <v>0</v>
      </c>
      <c r="AA85" s="41">
        <v>0</v>
      </c>
      <c r="AB85" s="41">
        <v>2</v>
      </c>
      <c r="AC85" s="46">
        <f t="shared" ref="AC85:AC88" si="39">(Q85/($J85*K85))</f>
        <v>0.37195884785776318</v>
      </c>
      <c r="AD85" s="47">
        <f t="shared" ref="AD85:AD88" si="40">(R85/($J85*K85))</f>
        <v>0</v>
      </c>
      <c r="AE85" s="47">
        <f t="shared" ref="AE85:AE88" si="41">(S85/($J85*K85))</f>
        <v>0</v>
      </c>
      <c r="AF85" s="47">
        <f t="shared" ref="AF85:AF88" si="42">(T85/($J85*K85))</f>
        <v>0</v>
      </c>
      <c r="AG85" s="47">
        <f t="shared" ref="AG85:AG88" si="43">(AA85/($J85*K85))</f>
        <v>0</v>
      </c>
      <c r="AH85" s="41" t="s">
        <v>42</v>
      </c>
    </row>
    <row r="86" spans="1:34" x14ac:dyDescent="0.25">
      <c r="A86" s="38">
        <v>45674</v>
      </c>
      <c r="B86" s="37">
        <v>0.48958333333333331</v>
      </c>
      <c r="C86" s="50">
        <v>45675</v>
      </c>
      <c r="D86" s="49">
        <v>0.45833333333333331</v>
      </c>
      <c r="E86" s="39">
        <v>23.25</v>
      </c>
      <c r="F86" s="59">
        <v>4.9000000000000004</v>
      </c>
      <c r="G86" s="59">
        <v>5.0999999999999996</v>
      </c>
      <c r="H86" s="41">
        <v>145</v>
      </c>
      <c r="I86" s="41">
        <v>5240</v>
      </c>
      <c r="J86" s="42">
        <f t="shared" si="37"/>
        <v>17.617380285447513</v>
      </c>
      <c r="K86" s="43">
        <v>0.5</v>
      </c>
      <c r="L86" s="44">
        <v>24279</v>
      </c>
      <c r="M86" s="40">
        <v>9.5</v>
      </c>
      <c r="N86" s="39">
        <v>17.12</v>
      </c>
      <c r="O86" s="41">
        <v>39</v>
      </c>
      <c r="P86" s="41">
        <v>39</v>
      </c>
      <c r="Q86" s="41">
        <v>1</v>
      </c>
      <c r="R86" s="41">
        <v>0</v>
      </c>
      <c r="S86" s="41">
        <v>0</v>
      </c>
      <c r="T86" s="41">
        <v>0</v>
      </c>
      <c r="U86" s="41">
        <v>0</v>
      </c>
      <c r="V86" s="45">
        <f t="shared" si="38"/>
        <v>0</v>
      </c>
      <c r="W86" s="41">
        <v>0</v>
      </c>
      <c r="X86" s="41">
        <v>0</v>
      </c>
      <c r="Y86" s="41">
        <v>0</v>
      </c>
      <c r="Z86" s="41">
        <v>0</v>
      </c>
      <c r="AA86" s="41">
        <v>0</v>
      </c>
      <c r="AB86" s="41">
        <v>0</v>
      </c>
      <c r="AC86" s="46">
        <f t="shared" si="39"/>
        <v>0.11352425659177376</v>
      </c>
      <c r="AD86" s="47">
        <f t="shared" si="40"/>
        <v>0</v>
      </c>
      <c r="AE86" s="47">
        <f t="shared" si="41"/>
        <v>0</v>
      </c>
      <c r="AF86" s="47">
        <f t="shared" si="42"/>
        <v>0</v>
      </c>
      <c r="AG86" s="47">
        <f t="shared" si="43"/>
        <v>0</v>
      </c>
      <c r="AH86" s="41" t="s">
        <v>43</v>
      </c>
    </row>
    <row r="87" spans="1:34" x14ac:dyDescent="0.25">
      <c r="A87" s="38">
        <v>45675</v>
      </c>
      <c r="B87" s="37">
        <v>0.45833333333333331</v>
      </c>
      <c r="C87" s="50">
        <v>45676</v>
      </c>
      <c r="D87" s="49">
        <v>0.44791666666666669</v>
      </c>
      <c r="E87" s="39">
        <v>23.75</v>
      </c>
      <c r="F87" s="59">
        <v>4.9000000000000004</v>
      </c>
      <c r="G87" s="59">
        <v>4.8</v>
      </c>
      <c r="H87" s="41">
        <v>1305</v>
      </c>
      <c r="I87" s="41">
        <v>4705</v>
      </c>
      <c r="J87" s="42">
        <f t="shared" si="37"/>
        <v>20.775581065759638</v>
      </c>
      <c r="K87" s="43">
        <v>1</v>
      </c>
      <c r="L87" s="44">
        <v>20107</v>
      </c>
      <c r="M87" s="40">
        <v>9.4</v>
      </c>
      <c r="N87" s="39">
        <v>16.5</v>
      </c>
      <c r="O87" s="41">
        <v>35</v>
      </c>
      <c r="P87" s="41">
        <v>60</v>
      </c>
      <c r="Q87" s="41">
        <v>9</v>
      </c>
      <c r="R87" s="41">
        <v>1</v>
      </c>
      <c r="S87" s="41">
        <v>0</v>
      </c>
      <c r="T87" s="41">
        <v>0</v>
      </c>
      <c r="U87" s="41">
        <v>0</v>
      </c>
      <c r="V87" s="45">
        <f t="shared" si="38"/>
        <v>0</v>
      </c>
      <c r="W87" s="41">
        <v>0</v>
      </c>
      <c r="X87" s="41">
        <v>0</v>
      </c>
      <c r="Y87" s="41">
        <v>0</v>
      </c>
      <c r="Z87" s="41">
        <v>0</v>
      </c>
      <c r="AA87" s="41">
        <v>0</v>
      </c>
      <c r="AB87" s="41">
        <v>2</v>
      </c>
      <c r="AC87" s="46">
        <f t="shared" si="39"/>
        <v>0.43320087999044971</v>
      </c>
      <c r="AD87" s="47">
        <f t="shared" si="40"/>
        <v>4.8133431110049966E-2</v>
      </c>
      <c r="AE87" s="47">
        <f t="shared" si="41"/>
        <v>0</v>
      </c>
      <c r="AF87" s="47">
        <f t="shared" si="42"/>
        <v>0</v>
      </c>
      <c r="AG87" s="47">
        <f t="shared" si="43"/>
        <v>0</v>
      </c>
    </row>
    <row r="88" spans="1:34" x14ac:dyDescent="0.25">
      <c r="A88" s="38">
        <v>45676</v>
      </c>
      <c r="B88" s="37">
        <v>0.44791666666666669</v>
      </c>
      <c r="C88" s="50">
        <v>45677</v>
      </c>
      <c r="D88" s="49">
        <v>0.39583333333333331</v>
      </c>
      <c r="E88" s="39">
        <v>22.75</v>
      </c>
      <c r="F88" s="59">
        <v>4.5999999999999996</v>
      </c>
      <c r="G88">
        <v>4.7</v>
      </c>
      <c r="H88" s="41">
        <v>4075</v>
      </c>
      <c r="I88" s="41">
        <v>5551</v>
      </c>
      <c r="J88" s="42">
        <f t="shared" si="37"/>
        <v>34.448889916743752</v>
      </c>
      <c r="K88" s="43">
        <v>1</v>
      </c>
      <c r="L88" s="44">
        <v>18565</v>
      </c>
      <c r="M88" s="40">
        <v>9.1999999999999993</v>
      </c>
      <c r="N88" s="39">
        <v>14.21</v>
      </c>
      <c r="O88" s="41">
        <v>37</v>
      </c>
      <c r="P88" s="41">
        <v>45</v>
      </c>
      <c r="Q88" s="41">
        <v>7</v>
      </c>
      <c r="R88" s="41">
        <v>0</v>
      </c>
      <c r="S88" s="41">
        <v>0</v>
      </c>
      <c r="T88" s="41">
        <v>0</v>
      </c>
      <c r="U88" s="41">
        <v>0</v>
      </c>
      <c r="V88" s="45">
        <f t="shared" si="38"/>
        <v>0</v>
      </c>
      <c r="W88" s="41">
        <v>0</v>
      </c>
      <c r="X88" s="41">
        <v>0</v>
      </c>
      <c r="Y88" s="41">
        <v>1</v>
      </c>
      <c r="Z88" s="41">
        <v>0</v>
      </c>
      <c r="AA88" s="41">
        <v>0</v>
      </c>
      <c r="AB88" s="41">
        <v>20</v>
      </c>
      <c r="AC88" s="46">
        <f t="shared" si="39"/>
        <v>0.20319958108715941</v>
      </c>
      <c r="AD88" s="47">
        <f t="shared" si="40"/>
        <v>0</v>
      </c>
      <c r="AE88" s="47">
        <f t="shared" si="41"/>
        <v>0</v>
      </c>
      <c r="AF88" s="47">
        <f t="shared" si="42"/>
        <v>0</v>
      </c>
      <c r="AG88" s="47">
        <f t="shared" si="43"/>
        <v>0</v>
      </c>
    </row>
    <row r="89" spans="1:34" x14ac:dyDescent="0.25">
      <c r="A89" s="38">
        <v>45677</v>
      </c>
      <c r="B89" s="37">
        <v>0.39583333333333331</v>
      </c>
      <c r="C89" s="50">
        <v>45678</v>
      </c>
      <c r="D89" s="49">
        <v>0.40625</v>
      </c>
      <c r="E89" s="39">
        <v>24.25</v>
      </c>
      <c r="F89" s="59">
        <v>4.5999999999999996</v>
      </c>
      <c r="G89" s="59">
        <v>4.5999999999999996</v>
      </c>
      <c r="H89" s="41">
        <v>4288</v>
      </c>
      <c r="I89" s="41">
        <v>3271</v>
      </c>
      <c r="J89" s="42">
        <f t="shared" si="37"/>
        <v>27.387681159420293</v>
      </c>
      <c r="K89" s="43">
        <v>1</v>
      </c>
      <c r="L89" s="44">
        <v>17349</v>
      </c>
      <c r="M89" s="40">
        <v>8.6999999999999993</v>
      </c>
      <c r="N89" s="39">
        <v>14.81</v>
      </c>
      <c r="O89" s="41">
        <v>34</v>
      </c>
      <c r="P89" s="41">
        <v>45</v>
      </c>
      <c r="Q89" s="41">
        <v>9</v>
      </c>
      <c r="R89" s="41">
        <v>0</v>
      </c>
      <c r="S89" s="41">
        <v>0</v>
      </c>
      <c r="T89" s="41">
        <v>0</v>
      </c>
      <c r="U89" s="41">
        <v>0</v>
      </c>
      <c r="V89" s="45">
        <f t="shared" si="38"/>
        <v>0</v>
      </c>
      <c r="W89" s="41">
        <v>0</v>
      </c>
      <c r="X89" s="41">
        <v>0</v>
      </c>
      <c r="Y89" s="41">
        <v>0</v>
      </c>
      <c r="Z89" s="41">
        <v>0</v>
      </c>
      <c r="AA89" s="41">
        <v>0</v>
      </c>
      <c r="AB89" s="41">
        <v>9</v>
      </c>
      <c r="AC89" s="46">
        <f t="shared" ref="AC89:AC91" si="44">(Q89/($J89*K89))</f>
        <v>0.32861489615028439</v>
      </c>
      <c r="AD89" s="47">
        <f t="shared" ref="AD89:AD91" si="45">(R89/($J89*K89))</f>
        <v>0</v>
      </c>
      <c r="AE89" s="47">
        <f t="shared" ref="AE89:AE91" si="46">(S89/($J89*K89))</f>
        <v>0</v>
      </c>
      <c r="AF89" s="47">
        <f t="shared" ref="AF89:AF91" si="47">(T89/($J89*K89))</f>
        <v>0</v>
      </c>
      <c r="AG89" s="47">
        <f t="shared" ref="AG89:AG91" si="48">(AA89/($J89*K89))</f>
        <v>0</v>
      </c>
      <c r="AH89" s="41" t="s">
        <v>44</v>
      </c>
    </row>
    <row r="90" spans="1:34" x14ac:dyDescent="0.25">
      <c r="A90" s="38">
        <v>45678</v>
      </c>
      <c r="B90" s="37">
        <v>0.40625</v>
      </c>
      <c r="C90" s="50">
        <v>45679</v>
      </c>
      <c r="D90" s="49">
        <v>0.4375</v>
      </c>
      <c r="E90" s="39">
        <v>24.75</v>
      </c>
      <c r="F90" s="59">
        <v>0.1</v>
      </c>
      <c r="G90">
        <v>4.3</v>
      </c>
      <c r="H90" s="41">
        <v>1</v>
      </c>
      <c r="I90" s="41">
        <v>5847</v>
      </c>
      <c r="J90" s="42">
        <f t="shared" si="37"/>
        <v>22.829457364341085</v>
      </c>
      <c r="K90" s="43">
        <v>0.5</v>
      </c>
      <c r="L90" s="44">
        <v>15844</v>
      </c>
      <c r="M90" s="40">
        <v>8.6</v>
      </c>
      <c r="N90" s="39">
        <v>13.28</v>
      </c>
      <c r="O90" s="41">
        <v>33</v>
      </c>
      <c r="P90" s="41">
        <v>37</v>
      </c>
      <c r="Q90" s="41">
        <v>2</v>
      </c>
      <c r="R90" s="41">
        <v>0</v>
      </c>
      <c r="S90" s="41">
        <v>0</v>
      </c>
      <c r="T90" s="41">
        <v>0</v>
      </c>
      <c r="U90" s="41">
        <v>0</v>
      </c>
      <c r="V90" s="45">
        <f t="shared" si="38"/>
        <v>0</v>
      </c>
      <c r="W90" s="41">
        <v>0</v>
      </c>
      <c r="X90" s="41">
        <v>0</v>
      </c>
      <c r="Y90" s="41">
        <v>0</v>
      </c>
      <c r="Z90" s="41">
        <v>0</v>
      </c>
      <c r="AA90" s="41">
        <v>0</v>
      </c>
      <c r="AB90" s="41">
        <v>7</v>
      </c>
      <c r="AC90" s="46">
        <f t="shared" si="44"/>
        <v>0.17521222410865875</v>
      </c>
      <c r="AD90" s="47">
        <f t="shared" si="45"/>
        <v>0</v>
      </c>
      <c r="AE90" s="47">
        <f t="shared" si="46"/>
        <v>0</v>
      </c>
      <c r="AF90" s="47">
        <f t="shared" si="47"/>
        <v>0</v>
      </c>
      <c r="AG90" s="47">
        <f t="shared" si="48"/>
        <v>0</v>
      </c>
      <c r="AH90" s="41" t="s">
        <v>45</v>
      </c>
    </row>
    <row r="91" spans="1:34" x14ac:dyDescent="0.25">
      <c r="A91" s="38">
        <v>45679</v>
      </c>
      <c r="B91" s="37">
        <v>0.4375</v>
      </c>
      <c r="C91" s="50">
        <v>45680</v>
      </c>
      <c r="D91" s="49">
        <v>0.4375</v>
      </c>
      <c r="E91" s="39">
        <v>24</v>
      </c>
      <c r="F91" s="59">
        <v>4.4000000000000004</v>
      </c>
      <c r="G91" s="59">
        <v>4.0999999999999996</v>
      </c>
      <c r="H91" s="41">
        <v>2116</v>
      </c>
      <c r="I91" s="41">
        <v>2002</v>
      </c>
      <c r="J91" s="42">
        <f t="shared" si="37"/>
        <v>16.153362897265335</v>
      </c>
      <c r="K91" s="43">
        <v>1</v>
      </c>
      <c r="L91" s="44">
        <v>14973</v>
      </c>
      <c r="M91" s="40">
        <v>8.6</v>
      </c>
      <c r="N91" s="39">
        <v>14.38</v>
      </c>
      <c r="O91" s="41">
        <v>34</v>
      </c>
      <c r="P91" s="41">
        <v>43</v>
      </c>
      <c r="Q91" s="41">
        <v>8</v>
      </c>
      <c r="R91" s="41">
        <v>0</v>
      </c>
      <c r="S91" s="41">
        <v>0</v>
      </c>
      <c r="T91" s="41">
        <v>0</v>
      </c>
      <c r="U91" s="41">
        <v>0</v>
      </c>
      <c r="V91" s="45">
        <f t="shared" si="38"/>
        <v>0</v>
      </c>
      <c r="W91" s="41">
        <v>0</v>
      </c>
      <c r="X91" s="41">
        <v>0</v>
      </c>
      <c r="Y91" s="41">
        <v>0</v>
      </c>
      <c r="Z91" s="41">
        <v>0</v>
      </c>
      <c r="AA91" s="41">
        <v>0</v>
      </c>
      <c r="AB91" s="41">
        <v>3</v>
      </c>
      <c r="AC91" s="46">
        <f t="shared" si="44"/>
        <v>0.49525291116652564</v>
      </c>
      <c r="AD91" s="47">
        <f t="shared" si="45"/>
        <v>0</v>
      </c>
      <c r="AE91" s="47">
        <f t="shared" si="46"/>
        <v>0</v>
      </c>
      <c r="AF91" s="47">
        <f t="shared" si="47"/>
        <v>0</v>
      </c>
      <c r="AG91" s="47">
        <f t="shared" si="48"/>
        <v>0</v>
      </c>
    </row>
    <row r="92" spans="1:34" x14ac:dyDescent="0.25">
      <c r="A92" s="38">
        <v>45680</v>
      </c>
      <c r="B92" s="37">
        <v>0.4375</v>
      </c>
      <c r="C92" s="50">
        <v>45681</v>
      </c>
      <c r="D92" s="49">
        <v>0.44791666666666669</v>
      </c>
      <c r="E92" s="39">
        <v>24.25</v>
      </c>
      <c r="F92">
        <v>4.2</v>
      </c>
      <c r="G92" s="59">
        <v>3.9</v>
      </c>
      <c r="H92" s="41">
        <v>5511</v>
      </c>
      <c r="I92" s="41">
        <v>492</v>
      </c>
      <c r="J92" s="42">
        <f t="shared" si="37"/>
        <v>23.971611721611723</v>
      </c>
      <c r="K92" s="43">
        <v>1</v>
      </c>
      <c r="L92" s="44">
        <v>14973</v>
      </c>
      <c r="M92" s="40">
        <v>8.6999999999999993</v>
      </c>
      <c r="N92" s="39">
        <v>12.83</v>
      </c>
      <c r="O92" s="41">
        <v>37</v>
      </c>
      <c r="P92" s="41">
        <v>51</v>
      </c>
      <c r="Q92" s="41">
        <v>2</v>
      </c>
      <c r="R92" s="41">
        <v>1</v>
      </c>
      <c r="S92" s="41">
        <v>0</v>
      </c>
      <c r="T92" s="41">
        <v>0</v>
      </c>
      <c r="U92" s="41">
        <v>0</v>
      </c>
      <c r="V92" s="45">
        <f t="shared" si="38"/>
        <v>0</v>
      </c>
      <c r="W92" s="41">
        <v>0</v>
      </c>
      <c r="X92" s="41">
        <v>0</v>
      </c>
      <c r="Y92" s="41">
        <v>0</v>
      </c>
      <c r="Z92" s="41">
        <v>0</v>
      </c>
      <c r="AA92" s="41">
        <v>1</v>
      </c>
      <c r="AB92" s="41">
        <v>0</v>
      </c>
      <c r="AC92" s="46">
        <f t="shared" ref="AC92:AC94" si="49">(Q92/($J92*K92))</f>
        <v>8.3432020475990368E-2</v>
      </c>
      <c r="AD92" s="47">
        <f t="shared" ref="AD92:AD94" si="50">(R92/($J92*K92))</f>
        <v>4.1716010237995184E-2</v>
      </c>
      <c r="AE92" s="47">
        <f t="shared" ref="AE92:AE94" si="51">(S92/($J92*K92))</f>
        <v>0</v>
      </c>
      <c r="AF92" s="47">
        <f t="shared" ref="AF92:AF94" si="52">(T92/($J92*K92))</f>
        <v>0</v>
      </c>
      <c r="AG92" s="47">
        <f t="shared" ref="AG92:AG94" si="53">(AA92/($J92*K92))</f>
        <v>4.1716010237995184E-2</v>
      </c>
    </row>
    <row r="93" spans="1:34" x14ac:dyDescent="0.25">
      <c r="A93" s="38">
        <v>45681</v>
      </c>
      <c r="B93" s="37">
        <v>0.44791666666666669</v>
      </c>
      <c r="C93" s="50">
        <v>45682</v>
      </c>
      <c r="D93" s="49">
        <v>0.41666666666666669</v>
      </c>
      <c r="E93" s="39">
        <v>23.25</v>
      </c>
      <c r="F93" s="59">
        <v>4.2</v>
      </c>
      <c r="G93" s="59">
        <v>4</v>
      </c>
      <c r="H93" s="41">
        <v>1853</v>
      </c>
      <c r="I93" s="41">
        <v>1557</v>
      </c>
      <c r="J93" s="42">
        <f t="shared" si="37"/>
        <v>13.840674603174602</v>
      </c>
      <c r="K93" s="43">
        <v>1</v>
      </c>
      <c r="L93" s="44">
        <v>14834</v>
      </c>
      <c r="M93" s="40">
        <v>8.8000000000000007</v>
      </c>
      <c r="N93" s="39">
        <v>12.47</v>
      </c>
      <c r="O93" s="41">
        <v>44</v>
      </c>
      <c r="P93" s="41">
        <v>44</v>
      </c>
      <c r="Q93" s="41">
        <v>1</v>
      </c>
      <c r="R93" s="41">
        <v>0</v>
      </c>
      <c r="S93" s="41">
        <v>0</v>
      </c>
      <c r="T93" s="41">
        <v>0</v>
      </c>
      <c r="U93" s="41">
        <v>0</v>
      </c>
      <c r="V93" s="45">
        <f t="shared" si="38"/>
        <v>0</v>
      </c>
      <c r="W93" s="41">
        <v>0</v>
      </c>
      <c r="X93" s="41">
        <v>0</v>
      </c>
      <c r="Y93" s="41">
        <v>0</v>
      </c>
      <c r="Z93" s="41">
        <v>0</v>
      </c>
      <c r="AA93" s="41">
        <v>0</v>
      </c>
      <c r="AB93" s="41">
        <v>4</v>
      </c>
      <c r="AC93" s="46">
        <f t="shared" si="49"/>
        <v>7.2250813538426259E-2</v>
      </c>
      <c r="AD93" s="47">
        <f t="shared" si="50"/>
        <v>0</v>
      </c>
      <c r="AE93" s="47">
        <f t="shared" si="51"/>
        <v>0</v>
      </c>
      <c r="AF93" s="47">
        <f t="shared" si="52"/>
        <v>0</v>
      </c>
      <c r="AG93" s="47">
        <f t="shared" si="53"/>
        <v>0</v>
      </c>
    </row>
    <row r="94" spans="1:34" x14ac:dyDescent="0.25">
      <c r="A94" s="38">
        <v>45682</v>
      </c>
      <c r="B94" s="37">
        <v>0.41666666666666669</v>
      </c>
      <c r="C94" s="50">
        <v>45683</v>
      </c>
      <c r="D94" s="49">
        <v>0.45833333333333331</v>
      </c>
      <c r="E94" s="39">
        <v>25</v>
      </c>
      <c r="F94">
        <v>4.3</v>
      </c>
      <c r="G94" s="59">
        <v>4</v>
      </c>
      <c r="H94" s="41">
        <v>5542</v>
      </c>
      <c r="I94" s="41">
        <v>1560</v>
      </c>
      <c r="J94" s="42">
        <f t="shared" si="37"/>
        <v>27.980620155038761</v>
      </c>
      <c r="K94" s="43">
        <v>1</v>
      </c>
      <c r="L94" s="44">
        <v>14397</v>
      </c>
      <c r="M94" s="40">
        <v>8.8000000000000007</v>
      </c>
      <c r="N94" s="39">
        <v>11.31</v>
      </c>
      <c r="O94" s="41">
        <v>40</v>
      </c>
      <c r="P94" s="41">
        <v>51</v>
      </c>
      <c r="Q94" s="41">
        <v>3</v>
      </c>
      <c r="R94" s="41">
        <v>1</v>
      </c>
      <c r="S94" s="41">
        <v>0</v>
      </c>
      <c r="T94" s="41">
        <v>0</v>
      </c>
      <c r="U94" s="41">
        <v>0</v>
      </c>
      <c r="V94" s="45">
        <f t="shared" si="38"/>
        <v>0</v>
      </c>
      <c r="W94" s="41">
        <v>0</v>
      </c>
      <c r="X94" s="41">
        <v>0</v>
      </c>
      <c r="Y94" s="41">
        <v>0</v>
      </c>
      <c r="Z94" s="41">
        <v>0</v>
      </c>
      <c r="AA94" s="41">
        <v>0</v>
      </c>
      <c r="AB94" s="41">
        <v>9</v>
      </c>
      <c r="AC94" s="46">
        <f t="shared" si="49"/>
        <v>0.10721706607563374</v>
      </c>
      <c r="AD94" s="47">
        <f t="shared" si="50"/>
        <v>3.5739022025211245E-2</v>
      </c>
      <c r="AE94" s="47">
        <f t="shared" si="51"/>
        <v>0</v>
      </c>
      <c r="AF94" s="47">
        <f t="shared" si="52"/>
        <v>0</v>
      </c>
      <c r="AG94" s="47">
        <f t="shared" si="53"/>
        <v>0</v>
      </c>
    </row>
    <row r="95" spans="1:34" x14ac:dyDescent="0.25">
      <c r="A95" s="38"/>
      <c r="B95" s="37"/>
      <c r="C95"/>
      <c r="D95"/>
      <c r="E95"/>
      <c r="F95"/>
      <c r="G95"/>
      <c r="H95"/>
      <c r="I95"/>
      <c r="J95" s="42"/>
      <c r="K95" s="43"/>
      <c r="V95" s="47"/>
      <c r="AC95" s="46"/>
      <c r="AD95" s="47"/>
      <c r="AE95" s="47"/>
      <c r="AF95" s="47"/>
      <c r="AG95" s="47"/>
    </row>
    <row r="96" spans="1:34" x14ac:dyDescent="0.25">
      <c r="A96" s="38"/>
      <c r="B96" s="37"/>
      <c r="C96"/>
      <c r="D96"/>
      <c r="E96"/>
      <c r="F96"/>
      <c r="G96"/>
      <c r="H96"/>
      <c r="I96"/>
      <c r="J96" s="42"/>
      <c r="K96" s="43"/>
      <c r="V96" s="47"/>
      <c r="W96"/>
      <c r="AC96" s="46"/>
      <c r="AD96" s="47"/>
      <c r="AE96" s="47"/>
      <c r="AF96" s="47"/>
      <c r="AG96" s="47"/>
    </row>
    <row r="97" spans="1:33" x14ac:dyDescent="0.25">
      <c r="A97" s="36"/>
      <c r="B97" s="37"/>
      <c r="C97"/>
      <c r="D97"/>
      <c r="E97"/>
      <c r="F97"/>
      <c r="G97"/>
      <c r="H97"/>
      <c r="I97"/>
      <c r="J97" s="42"/>
      <c r="K97" s="43"/>
      <c r="V97" s="47"/>
      <c r="AC97" s="46"/>
      <c r="AD97" s="47"/>
      <c r="AE97" s="47"/>
      <c r="AF97" s="47"/>
      <c r="AG97" s="47"/>
    </row>
    <row r="98" spans="1:33" x14ac:dyDescent="0.25">
      <c r="A98" s="38"/>
      <c r="B98" s="37"/>
      <c r="C98"/>
      <c r="D98"/>
      <c r="E98"/>
      <c r="F98"/>
      <c r="G98"/>
      <c r="H98"/>
      <c r="I98"/>
      <c r="J98" s="42"/>
      <c r="K98" s="43"/>
      <c r="V98" s="47"/>
      <c r="AC98" s="46"/>
      <c r="AD98" s="47"/>
      <c r="AE98" s="47"/>
      <c r="AF98" s="47"/>
      <c r="AG98" s="47"/>
    </row>
    <row r="99" spans="1:33" x14ac:dyDescent="0.25">
      <c r="A99" s="38"/>
      <c r="B99" s="37"/>
      <c r="C99"/>
      <c r="D99"/>
      <c r="E99"/>
      <c r="F99"/>
      <c r="G99"/>
      <c r="H99"/>
      <c r="I99"/>
      <c r="J99" s="42"/>
      <c r="K99" s="43"/>
      <c r="V99" s="47"/>
      <c r="AC99" s="46"/>
      <c r="AD99" s="47"/>
      <c r="AE99" s="47"/>
      <c r="AF99" s="47"/>
      <c r="AG99" s="47"/>
    </row>
    <row r="100" spans="1:33" x14ac:dyDescent="0.25">
      <c r="A100" s="38"/>
      <c r="B100" s="37"/>
      <c r="C100"/>
      <c r="D100"/>
      <c r="E100"/>
      <c r="F100"/>
      <c r="G100"/>
      <c r="H100"/>
      <c r="I100"/>
      <c r="J100" s="42"/>
      <c r="K100" s="43"/>
      <c r="V100" s="47"/>
      <c r="AC100" s="46"/>
      <c r="AD100" s="47"/>
      <c r="AE100" s="47"/>
      <c r="AF100" s="47"/>
      <c r="AG100" s="47"/>
    </row>
    <row r="101" spans="1:33" x14ac:dyDescent="0.25">
      <c r="A101" s="38"/>
      <c r="B101" s="37"/>
      <c r="C101"/>
      <c r="D101"/>
      <c r="E101"/>
      <c r="F101"/>
      <c r="G101"/>
      <c r="H101"/>
      <c r="I101"/>
      <c r="J101" s="42"/>
      <c r="K101" s="43"/>
      <c r="V101" s="47"/>
      <c r="AC101" s="46"/>
      <c r="AD101" s="47"/>
      <c r="AE101" s="47"/>
      <c r="AF101" s="47"/>
      <c r="AG101" s="47"/>
    </row>
    <row r="102" spans="1:33" x14ac:dyDescent="0.25">
      <c r="A102" s="38"/>
      <c r="B102" s="37"/>
      <c r="C102"/>
      <c r="D102"/>
      <c r="E102"/>
      <c r="F102"/>
      <c r="G102"/>
      <c r="H102"/>
      <c r="I102"/>
      <c r="J102" s="42"/>
      <c r="K102" s="43"/>
      <c r="V102" s="47"/>
      <c r="AC102" s="46"/>
      <c r="AD102" s="47"/>
      <c r="AE102" s="47"/>
      <c r="AF102" s="47"/>
      <c r="AG102" s="47"/>
    </row>
    <row r="103" spans="1:33" x14ac:dyDescent="0.25">
      <c r="A103" s="38"/>
      <c r="B103" s="37"/>
      <c r="C103"/>
      <c r="D103"/>
      <c r="E103"/>
      <c r="F103"/>
      <c r="G103"/>
      <c r="H103"/>
      <c r="I103"/>
      <c r="J103" s="42"/>
      <c r="K103" s="43"/>
      <c r="V103" s="47"/>
      <c r="AC103" s="46"/>
      <c r="AD103" s="47"/>
      <c r="AE103" s="47"/>
      <c r="AF103" s="47"/>
      <c r="AG103" s="47"/>
    </row>
    <row r="104" spans="1:33" x14ac:dyDescent="0.25">
      <c r="A104" s="38"/>
      <c r="B104" s="37"/>
      <c r="C104"/>
      <c r="D104"/>
      <c r="E104"/>
      <c r="F104"/>
      <c r="G104"/>
      <c r="H104"/>
      <c r="I104"/>
      <c r="J104" s="42"/>
      <c r="K104" s="43"/>
      <c r="V104" s="47"/>
      <c r="AC104" s="46"/>
      <c r="AD104" s="47"/>
      <c r="AE104" s="47"/>
      <c r="AF104" s="47"/>
      <c r="AG104" s="47"/>
    </row>
    <row r="105" spans="1:33" x14ac:dyDescent="0.25">
      <c r="A105" s="38"/>
      <c r="B105" s="37"/>
      <c r="C105"/>
      <c r="D105"/>
      <c r="E105"/>
      <c r="F105"/>
      <c r="G105"/>
      <c r="H105"/>
      <c r="I105"/>
      <c r="J105" s="42"/>
      <c r="K105" s="43"/>
      <c r="V105" s="47"/>
      <c r="AC105" s="46"/>
      <c r="AD105" s="47"/>
      <c r="AE105" s="47"/>
      <c r="AF105" s="47"/>
      <c r="AG105" s="47"/>
    </row>
    <row r="106" spans="1:33" x14ac:dyDescent="0.25">
      <c r="A106" s="38"/>
      <c r="B106" s="37"/>
      <c r="C106"/>
      <c r="D106"/>
      <c r="E106"/>
      <c r="F106"/>
      <c r="G106"/>
      <c r="H106"/>
      <c r="I106"/>
      <c r="J106" s="42"/>
      <c r="K106" s="43"/>
      <c r="V106" s="47"/>
      <c r="AC106" s="46"/>
      <c r="AD106" s="47"/>
      <c r="AE106" s="47"/>
      <c r="AF106" s="47"/>
      <c r="AG106" s="47"/>
    </row>
    <row r="107" spans="1:33" x14ac:dyDescent="0.25">
      <c r="A107" s="38"/>
      <c r="B107" s="37"/>
      <c r="C107"/>
      <c r="D107"/>
      <c r="E107"/>
      <c r="F107"/>
      <c r="G107"/>
      <c r="H107"/>
      <c r="I107"/>
      <c r="J107" s="42"/>
      <c r="K107" s="43"/>
      <c r="V107" s="47"/>
      <c r="AC107" s="46"/>
      <c r="AD107" s="47"/>
      <c r="AE107" s="47"/>
      <c r="AF107" s="47"/>
      <c r="AG107" s="47"/>
    </row>
    <row r="108" spans="1:33" x14ac:dyDescent="0.25">
      <c r="A108" s="38"/>
      <c r="B108" s="37"/>
      <c r="C108"/>
      <c r="D108"/>
      <c r="E108"/>
      <c r="F108"/>
      <c r="G108"/>
      <c r="H108"/>
      <c r="I108"/>
      <c r="J108" s="42"/>
      <c r="K108" s="43"/>
      <c r="V108" s="47"/>
      <c r="AC108" s="46"/>
      <c r="AD108" s="47"/>
      <c r="AE108" s="47"/>
      <c r="AF108" s="47"/>
      <c r="AG108" s="47"/>
    </row>
    <row r="109" spans="1:33" x14ac:dyDescent="0.25">
      <c r="A109" s="38"/>
      <c r="B109" s="37"/>
      <c r="C109"/>
      <c r="D109"/>
      <c r="E109"/>
      <c r="F109"/>
      <c r="G109"/>
      <c r="H109"/>
      <c r="I109"/>
      <c r="J109" s="42"/>
      <c r="K109" s="43"/>
      <c r="V109" s="47"/>
      <c r="AC109" s="46"/>
      <c r="AD109" s="47"/>
      <c r="AE109" s="47"/>
      <c r="AF109" s="47"/>
      <c r="AG109" s="47"/>
    </row>
    <row r="110" spans="1:33" x14ac:dyDescent="0.25">
      <c r="A110" s="38"/>
      <c r="B110" s="37"/>
      <c r="C110"/>
      <c r="D110"/>
      <c r="E110"/>
      <c r="F110"/>
      <c r="G110"/>
      <c r="H110"/>
      <c r="I110"/>
      <c r="J110" s="42"/>
      <c r="K110" s="43"/>
      <c r="V110" s="47"/>
      <c r="AC110" s="46"/>
      <c r="AD110" s="47"/>
      <c r="AE110" s="47"/>
      <c r="AF110" s="47"/>
      <c r="AG110" s="47"/>
    </row>
    <row r="111" spans="1:33" x14ac:dyDescent="0.25">
      <c r="A111" s="38"/>
      <c r="B111" s="37"/>
      <c r="C111"/>
      <c r="D111"/>
      <c r="E111"/>
      <c r="F111"/>
      <c r="G111"/>
      <c r="H111"/>
      <c r="I111"/>
      <c r="J111" s="42"/>
      <c r="K111" s="43"/>
      <c r="V111" s="47"/>
      <c r="AC111" s="46"/>
      <c r="AD111" s="47"/>
      <c r="AE111" s="47"/>
      <c r="AF111" s="47"/>
      <c r="AG111" s="47"/>
    </row>
    <row r="112" spans="1:33" x14ac:dyDescent="0.25">
      <c r="A112" s="38"/>
      <c r="B112" s="37"/>
      <c r="C112"/>
      <c r="D112"/>
      <c r="E112"/>
      <c r="F112"/>
      <c r="G112"/>
      <c r="H112"/>
      <c r="I112"/>
      <c r="J112" s="42"/>
      <c r="K112" s="43"/>
      <c r="V112" s="47"/>
      <c r="AC112" s="46"/>
      <c r="AD112" s="47"/>
      <c r="AE112" s="47"/>
      <c r="AF112" s="47"/>
      <c r="AG112" s="47"/>
    </row>
    <row r="113" spans="1:33" x14ac:dyDescent="0.25">
      <c r="A113" s="38"/>
      <c r="B113" s="37"/>
      <c r="C113"/>
      <c r="D113"/>
      <c r="E113"/>
      <c r="F113"/>
      <c r="G113"/>
      <c r="H113"/>
      <c r="I113"/>
      <c r="J113" s="42"/>
      <c r="K113" s="43"/>
      <c r="V113" s="47"/>
      <c r="AC113" s="46"/>
      <c r="AD113" s="47"/>
      <c r="AE113" s="47"/>
      <c r="AF113" s="47"/>
      <c r="AG113" s="47"/>
    </row>
    <row r="114" spans="1:33" x14ac:dyDescent="0.25">
      <c r="A114" s="38"/>
      <c r="B114" s="37"/>
      <c r="C114"/>
      <c r="D114"/>
      <c r="E114"/>
      <c r="F114"/>
      <c r="G114"/>
      <c r="H114"/>
      <c r="I114"/>
      <c r="J114" s="42"/>
      <c r="K114" s="43"/>
      <c r="V114" s="47"/>
      <c r="AC114" s="46"/>
      <c r="AD114" s="47"/>
      <c r="AE114" s="47"/>
      <c r="AF114" s="47"/>
      <c r="AG114" s="47"/>
    </row>
    <row r="115" spans="1:33" x14ac:dyDescent="0.25">
      <c r="A115" s="38"/>
      <c r="B115" s="37"/>
      <c r="C115"/>
      <c r="D115"/>
      <c r="E115"/>
      <c r="F115"/>
      <c r="G115"/>
      <c r="H115"/>
      <c r="I115"/>
      <c r="J115" s="42"/>
      <c r="K115" s="43"/>
      <c r="V115" s="47"/>
      <c r="AC115" s="46"/>
      <c r="AD115" s="47"/>
      <c r="AE115" s="47"/>
      <c r="AF115" s="47"/>
      <c r="AG115" s="47"/>
    </row>
    <row r="116" spans="1:33" x14ac:dyDescent="0.25">
      <c r="A116" s="38"/>
      <c r="B116" s="37"/>
      <c r="C116"/>
      <c r="D116"/>
      <c r="E116"/>
      <c r="F116"/>
      <c r="G116"/>
      <c r="H116"/>
      <c r="I116"/>
      <c r="J116" s="42"/>
      <c r="K116" s="43"/>
      <c r="V116" s="47"/>
      <c r="AC116" s="46"/>
      <c r="AD116" s="47"/>
      <c r="AE116" s="47"/>
      <c r="AF116" s="47"/>
      <c r="AG116" s="47"/>
    </row>
    <row r="117" spans="1:33" x14ac:dyDescent="0.25">
      <c r="A117" s="38"/>
      <c r="B117" s="37"/>
      <c r="C117"/>
      <c r="D117"/>
      <c r="E117"/>
      <c r="F117"/>
      <c r="G117"/>
      <c r="H117"/>
      <c r="I117"/>
      <c r="J117" s="42"/>
      <c r="K117" s="43"/>
      <c r="V117" s="47"/>
      <c r="AC117" s="46"/>
      <c r="AD117" s="47"/>
      <c r="AE117" s="47"/>
      <c r="AF117" s="47"/>
      <c r="AG117" s="47"/>
    </row>
    <row r="118" spans="1:33" x14ac:dyDescent="0.25">
      <c r="A118" s="38"/>
      <c r="B118" s="37"/>
      <c r="C118"/>
      <c r="D118"/>
      <c r="E118"/>
      <c r="F118"/>
      <c r="G118"/>
      <c r="H118"/>
      <c r="I118"/>
      <c r="J118" s="42"/>
      <c r="K118" s="43"/>
      <c r="V118" s="47"/>
      <c r="AC118" s="46"/>
      <c r="AD118" s="47"/>
      <c r="AE118" s="47"/>
      <c r="AF118" s="47"/>
      <c r="AG118" s="47"/>
    </row>
    <row r="119" spans="1:33" x14ac:dyDescent="0.25">
      <c r="A119" s="38"/>
      <c r="B119" s="37"/>
      <c r="C119"/>
      <c r="D119"/>
      <c r="E119"/>
      <c r="F119"/>
      <c r="G119"/>
      <c r="H119"/>
      <c r="I119"/>
      <c r="J119" s="42"/>
      <c r="K119" s="43"/>
      <c r="V119" s="47"/>
      <c r="AC119" s="46"/>
      <c r="AD119" s="47"/>
      <c r="AE119" s="47"/>
      <c r="AF119" s="47"/>
      <c r="AG119" s="47"/>
    </row>
    <row r="120" spans="1:33" x14ac:dyDescent="0.25">
      <c r="A120" s="38"/>
      <c r="B120" s="37"/>
      <c r="C120"/>
      <c r="D120"/>
      <c r="E120"/>
      <c r="F120"/>
      <c r="G120"/>
      <c r="H120"/>
      <c r="I120"/>
      <c r="J120" s="42"/>
      <c r="K120" s="43"/>
      <c r="V120" s="47"/>
      <c r="AC120" s="46"/>
      <c r="AD120" s="47"/>
      <c r="AE120" s="47"/>
      <c r="AF120" s="47"/>
      <c r="AG120" s="47"/>
    </row>
    <row r="121" spans="1:33" x14ac:dyDescent="0.25">
      <c r="A121" s="38"/>
      <c r="B121" s="37"/>
      <c r="C121"/>
      <c r="D121"/>
      <c r="E121"/>
      <c r="F121"/>
      <c r="G121"/>
      <c r="H121"/>
      <c r="I121"/>
      <c r="J121" s="42"/>
      <c r="K121" s="43"/>
      <c r="V121" s="47"/>
      <c r="AC121" s="46"/>
      <c r="AD121" s="47"/>
      <c r="AE121" s="47"/>
      <c r="AF121" s="47"/>
      <c r="AG121" s="47"/>
    </row>
    <row r="122" spans="1:33" x14ac:dyDescent="0.25">
      <c r="A122" s="38"/>
      <c r="B122" s="37"/>
      <c r="C122"/>
      <c r="D122"/>
      <c r="E122"/>
      <c r="F122"/>
      <c r="G122"/>
      <c r="H122"/>
      <c r="I122"/>
      <c r="J122" s="42"/>
      <c r="K122" s="43"/>
      <c r="V122" s="47"/>
      <c r="AC122" s="46"/>
      <c r="AD122" s="47"/>
      <c r="AE122" s="47"/>
      <c r="AF122" s="47"/>
      <c r="AG122" s="47"/>
    </row>
    <row r="123" spans="1:33" x14ac:dyDescent="0.25">
      <c r="A123" s="38"/>
      <c r="B123" s="37"/>
      <c r="C123"/>
      <c r="D123"/>
      <c r="E123"/>
      <c r="F123"/>
      <c r="G123"/>
      <c r="H123"/>
      <c r="I123"/>
      <c r="J123" s="42"/>
      <c r="K123" s="43"/>
      <c r="V123" s="47"/>
      <c r="AC123" s="46"/>
      <c r="AD123" s="47"/>
      <c r="AE123" s="47"/>
      <c r="AF123" s="47"/>
      <c r="AG123" s="47"/>
    </row>
    <row r="124" spans="1:33" x14ac:dyDescent="0.25">
      <c r="A124" s="38"/>
      <c r="B124" s="37"/>
      <c r="C124"/>
      <c r="D124"/>
      <c r="E124"/>
      <c r="F124"/>
      <c r="G124"/>
      <c r="H124"/>
      <c r="I124"/>
      <c r="J124" s="42"/>
      <c r="K124" s="43"/>
      <c r="V124" s="47"/>
      <c r="AC124" s="46"/>
      <c r="AD124" s="47"/>
      <c r="AE124" s="47"/>
      <c r="AF124" s="47"/>
      <c r="AG124" s="47"/>
    </row>
    <row r="125" spans="1:33" x14ac:dyDescent="0.25">
      <c r="A125" s="38"/>
      <c r="B125" s="37"/>
      <c r="C125"/>
      <c r="D125"/>
      <c r="E125"/>
      <c r="F125"/>
      <c r="G125"/>
      <c r="H125"/>
      <c r="I125"/>
      <c r="J125" s="42"/>
      <c r="K125" s="43"/>
      <c r="V125" s="47"/>
      <c r="AC125" s="46"/>
      <c r="AD125" s="47"/>
      <c r="AE125" s="47"/>
      <c r="AF125" s="47"/>
      <c r="AG125" s="47"/>
    </row>
    <row r="126" spans="1:33" x14ac:dyDescent="0.25">
      <c r="A126" s="38"/>
      <c r="B126" s="37"/>
      <c r="C126"/>
      <c r="D126"/>
      <c r="E126"/>
      <c r="F126"/>
      <c r="G126"/>
      <c r="H126"/>
      <c r="I126"/>
      <c r="J126" s="42"/>
      <c r="K126" s="43"/>
      <c r="V126" s="47"/>
      <c r="AC126" s="46"/>
      <c r="AD126" s="47"/>
      <c r="AE126" s="47"/>
      <c r="AF126" s="47"/>
      <c r="AG126" s="47"/>
    </row>
    <row r="127" spans="1:33" x14ac:dyDescent="0.25">
      <c r="A127" s="38"/>
      <c r="B127" s="37"/>
      <c r="C127"/>
      <c r="D127"/>
      <c r="E127"/>
      <c r="F127"/>
      <c r="G127"/>
      <c r="H127"/>
      <c r="I127"/>
      <c r="J127" s="42"/>
      <c r="K127" s="43"/>
      <c r="V127" s="47"/>
      <c r="AC127" s="46"/>
      <c r="AD127" s="47"/>
      <c r="AE127" s="47"/>
      <c r="AF127" s="47"/>
      <c r="AG127" s="47"/>
    </row>
    <row r="128" spans="1:33" x14ac:dyDescent="0.25">
      <c r="A128" s="38"/>
      <c r="B128" s="37"/>
      <c r="C128"/>
      <c r="D128"/>
      <c r="E128"/>
      <c r="F128"/>
      <c r="G128"/>
      <c r="H128"/>
      <c r="I128"/>
      <c r="J128" s="42"/>
      <c r="K128" s="43"/>
      <c r="V128" s="47"/>
      <c r="AC128" s="46"/>
      <c r="AD128" s="47"/>
      <c r="AE128" s="47"/>
      <c r="AF128" s="47"/>
      <c r="AG128" s="47"/>
    </row>
    <row r="129" spans="1:33" x14ac:dyDescent="0.25">
      <c r="A129" s="38"/>
      <c r="B129" s="37"/>
      <c r="C129"/>
      <c r="D129"/>
      <c r="E129"/>
      <c r="F129"/>
      <c r="G129"/>
      <c r="H129"/>
      <c r="I129"/>
      <c r="J129" s="42"/>
      <c r="K129" s="43"/>
      <c r="V129" s="47"/>
      <c r="AC129" s="46"/>
      <c r="AD129" s="47"/>
      <c r="AE129" s="47"/>
      <c r="AF129" s="47"/>
      <c r="AG129" s="47"/>
    </row>
    <row r="130" spans="1:33" x14ac:dyDescent="0.25">
      <c r="A130" s="36"/>
      <c r="B130" s="37"/>
      <c r="C130"/>
      <c r="D130"/>
      <c r="E130"/>
      <c r="F130"/>
      <c r="G130"/>
      <c r="H130"/>
      <c r="I130"/>
      <c r="J130" s="42"/>
      <c r="K130" s="43"/>
      <c r="V130" s="47"/>
      <c r="AC130" s="46"/>
      <c r="AD130" s="47"/>
      <c r="AE130" s="47"/>
      <c r="AF130" s="47"/>
      <c r="AG130" s="47"/>
    </row>
    <row r="131" spans="1:33" x14ac:dyDescent="0.25">
      <c r="A131" s="36"/>
      <c r="B131" s="37"/>
      <c r="C131"/>
      <c r="D131"/>
      <c r="E131"/>
      <c r="F131"/>
      <c r="G131"/>
      <c r="H131"/>
      <c r="I131"/>
      <c r="J131" s="42"/>
      <c r="K131" s="43"/>
      <c r="V131" s="47"/>
      <c r="AC131" s="46"/>
      <c r="AD131" s="47"/>
      <c r="AE131" s="47"/>
      <c r="AF131" s="47"/>
      <c r="AG131" s="47"/>
    </row>
    <row r="132" spans="1:33" x14ac:dyDescent="0.25">
      <c r="A132" s="36"/>
      <c r="B132" s="37"/>
      <c r="C132"/>
      <c r="D132"/>
      <c r="E132"/>
      <c r="F132"/>
      <c r="G132"/>
      <c r="H132"/>
      <c r="I132"/>
      <c r="J132" s="42"/>
      <c r="K132" s="43"/>
      <c r="V132" s="47"/>
      <c r="AC132" s="46"/>
      <c r="AD132" s="47"/>
      <c r="AE132" s="47"/>
      <c r="AF132" s="47"/>
      <c r="AG132" s="47"/>
    </row>
    <row r="133" spans="1:33" x14ac:dyDescent="0.25">
      <c r="A133" s="36"/>
      <c r="B133" s="37"/>
      <c r="C133"/>
      <c r="D133"/>
      <c r="E133"/>
      <c r="F133"/>
      <c r="G133"/>
      <c r="H133"/>
      <c r="I133"/>
      <c r="J133" s="42"/>
      <c r="K133" s="43"/>
      <c r="V133" s="47"/>
      <c r="AC133" s="46"/>
      <c r="AD133" s="47"/>
      <c r="AE133" s="47"/>
      <c r="AF133" s="47"/>
      <c r="AG133" s="47"/>
    </row>
    <row r="134" spans="1:33" x14ac:dyDescent="0.25">
      <c r="A134" s="38"/>
      <c r="B134" s="37"/>
      <c r="C134"/>
      <c r="D134"/>
      <c r="E134"/>
      <c r="F134"/>
      <c r="G134"/>
      <c r="H134"/>
      <c r="I134"/>
      <c r="J134" s="42"/>
      <c r="K134" s="43"/>
      <c r="V134" s="47"/>
      <c r="AC134" s="46"/>
      <c r="AD134" s="47"/>
      <c r="AE134" s="47"/>
      <c r="AF134" s="47"/>
      <c r="AG134" s="47"/>
    </row>
    <row r="135" spans="1:33" x14ac:dyDescent="0.25">
      <c r="A135" s="36"/>
      <c r="B135" s="37"/>
      <c r="C135"/>
      <c r="D135"/>
      <c r="E135"/>
      <c r="F135"/>
      <c r="G135"/>
      <c r="H135"/>
      <c r="I135"/>
      <c r="J135" s="42"/>
      <c r="K135" s="43"/>
      <c r="V135" s="47"/>
      <c r="AC135" s="46"/>
      <c r="AD135" s="47"/>
      <c r="AE135" s="47"/>
      <c r="AF135" s="47"/>
      <c r="AG135" s="47"/>
    </row>
    <row r="136" spans="1:33" x14ac:dyDescent="0.25">
      <c r="A136" s="38"/>
      <c r="B136" s="37"/>
      <c r="C136"/>
      <c r="D136"/>
      <c r="E136"/>
      <c r="F136"/>
      <c r="G136"/>
      <c r="H136"/>
      <c r="I136"/>
      <c r="J136" s="42"/>
      <c r="K136" s="43"/>
      <c r="V136" s="47"/>
      <c r="AC136" s="46"/>
      <c r="AD136" s="47"/>
      <c r="AE136" s="47"/>
      <c r="AF136" s="47"/>
      <c r="AG136" s="47"/>
    </row>
    <row r="137" spans="1:33" x14ac:dyDescent="0.25">
      <c r="A137" s="38"/>
      <c r="B137" s="37"/>
      <c r="C137"/>
      <c r="D137"/>
      <c r="E137"/>
      <c r="F137"/>
      <c r="G137"/>
      <c r="H137"/>
      <c r="I137"/>
      <c r="J137" s="42"/>
      <c r="K137" s="43"/>
      <c r="Q137" s="48"/>
      <c r="V137" s="47"/>
      <c r="AC137" s="46"/>
      <c r="AD137" s="47"/>
      <c r="AE137" s="47"/>
      <c r="AF137" s="47"/>
      <c r="AG137" s="47"/>
    </row>
    <row r="138" spans="1:33" x14ac:dyDescent="0.25">
      <c r="A138" s="38"/>
      <c r="B138" s="37"/>
      <c r="C138"/>
      <c r="D138"/>
      <c r="E138"/>
      <c r="F138"/>
      <c r="G138"/>
      <c r="H138"/>
      <c r="I138"/>
      <c r="J138" s="42"/>
      <c r="K138" s="43"/>
      <c r="V138" s="47"/>
      <c r="AC138" s="46"/>
      <c r="AD138" s="47"/>
      <c r="AE138" s="47"/>
      <c r="AF138" s="47"/>
      <c r="AG138" s="47"/>
    </row>
    <row r="139" spans="1:33" x14ac:dyDescent="0.25">
      <c r="A139" s="38"/>
      <c r="B139" s="37"/>
      <c r="C139"/>
      <c r="D139"/>
      <c r="E139"/>
      <c r="F139"/>
      <c r="G139"/>
      <c r="H139"/>
      <c r="I139"/>
      <c r="J139" s="42"/>
      <c r="K139" s="43"/>
      <c r="V139" s="47"/>
      <c r="AC139" s="46"/>
      <c r="AD139" s="47"/>
      <c r="AE139" s="47"/>
      <c r="AF139" s="47"/>
      <c r="AG139" s="47"/>
    </row>
    <row r="140" spans="1:33" x14ac:dyDescent="0.25">
      <c r="A140" s="38"/>
      <c r="B140" s="37"/>
      <c r="C140"/>
      <c r="D140"/>
      <c r="E140"/>
      <c r="F140"/>
      <c r="G140"/>
      <c r="H140"/>
      <c r="I140"/>
      <c r="J140" s="42"/>
      <c r="K140" s="43"/>
      <c r="V140" s="47"/>
      <c r="AC140" s="46"/>
      <c r="AD140" s="47"/>
      <c r="AE140" s="47"/>
      <c r="AF140" s="47"/>
      <c r="AG140" s="47"/>
    </row>
    <row r="141" spans="1:33" x14ac:dyDescent="0.25">
      <c r="A141" s="38"/>
      <c r="B141" s="37"/>
      <c r="C141"/>
      <c r="D141"/>
      <c r="E141"/>
      <c r="F141"/>
      <c r="G141"/>
      <c r="H141"/>
      <c r="I141"/>
      <c r="J141" s="42"/>
      <c r="K141" s="43"/>
      <c r="V141" s="47"/>
      <c r="AC141" s="46"/>
      <c r="AD141" s="47"/>
      <c r="AE141" s="47"/>
      <c r="AF141" s="47"/>
      <c r="AG141" s="47"/>
    </row>
    <row r="142" spans="1:33" x14ac:dyDescent="0.25">
      <c r="A142" s="38"/>
      <c r="B142" s="37"/>
      <c r="C142"/>
      <c r="D142"/>
      <c r="E142"/>
      <c r="F142"/>
      <c r="G142"/>
      <c r="H142"/>
      <c r="I142"/>
      <c r="J142" s="42"/>
      <c r="K142" s="43"/>
      <c r="V142" s="47"/>
      <c r="AC142" s="46"/>
      <c r="AD142" s="47"/>
      <c r="AE142" s="47"/>
      <c r="AF142" s="47"/>
      <c r="AG142" s="47"/>
    </row>
    <row r="143" spans="1:33" x14ac:dyDescent="0.25">
      <c r="A143" s="38"/>
      <c r="B143" s="37"/>
      <c r="C143"/>
      <c r="D143"/>
      <c r="E143"/>
      <c r="F143"/>
      <c r="G143"/>
      <c r="H143"/>
      <c r="I143"/>
      <c r="J143" s="42"/>
      <c r="K143" s="43"/>
      <c r="V143" s="47"/>
      <c r="AC143" s="46"/>
      <c r="AD143" s="47"/>
      <c r="AE143" s="47"/>
      <c r="AF143" s="47"/>
      <c r="AG143" s="47"/>
    </row>
    <row r="144" spans="1:33" x14ac:dyDescent="0.25">
      <c r="A144" s="38"/>
      <c r="B144" s="37"/>
      <c r="C144"/>
      <c r="D144"/>
      <c r="E144"/>
      <c r="F144"/>
      <c r="G144"/>
      <c r="H144"/>
      <c r="I144"/>
      <c r="J144" s="42"/>
      <c r="K144" s="43"/>
      <c r="V144" s="47"/>
      <c r="AC144" s="46"/>
      <c r="AD144" s="47"/>
      <c r="AE144" s="47"/>
      <c r="AF144" s="47"/>
      <c r="AG144" s="47"/>
    </row>
    <row r="145" spans="1:33" x14ac:dyDescent="0.25">
      <c r="A145" s="36"/>
      <c r="B145" s="37"/>
      <c r="C145"/>
      <c r="D145"/>
      <c r="E145"/>
      <c r="F145"/>
      <c r="G145"/>
      <c r="H145"/>
      <c r="I145"/>
      <c r="J145" s="42"/>
      <c r="K145" s="43"/>
      <c r="V145" s="47"/>
      <c r="AC145" s="46"/>
      <c r="AD145" s="47"/>
      <c r="AE145" s="47"/>
      <c r="AF145" s="47"/>
      <c r="AG145" s="47"/>
    </row>
    <row r="146" spans="1:33" x14ac:dyDescent="0.25">
      <c r="A146" s="36"/>
      <c r="B146" s="37"/>
      <c r="C146"/>
      <c r="D146"/>
      <c r="E146"/>
      <c r="F146"/>
      <c r="G146"/>
      <c r="H146"/>
      <c r="I146"/>
      <c r="J146" s="42"/>
      <c r="K146" s="43"/>
      <c r="V146" s="47"/>
      <c r="AC146" s="46"/>
      <c r="AD146" s="47"/>
      <c r="AE146" s="47"/>
      <c r="AF146" s="47"/>
      <c r="AG146" s="47"/>
    </row>
    <row r="147" spans="1:33" x14ac:dyDescent="0.25">
      <c r="A147" s="36"/>
      <c r="B147" s="37"/>
      <c r="C147"/>
      <c r="D147"/>
      <c r="E147"/>
      <c r="F147"/>
      <c r="G147"/>
      <c r="H147"/>
      <c r="I147"/>
      <c r="J147" s="42"/>
      <c r="K147" s="43"/>
      <c r="O147" s="48"/>
      <c r="V147" s="47"/>
      <c r="AC147" s="46"/>
      <c r="AD147" s="47"/>
      <c r="AE147" s="47"/>
      <c r="AF147" s="47"/>
      <c r="AG147" s="47"/>
    </row>
    <row r="148" spans="1:33" x14ac:dyDescent="0.25">
      <c r="A148" s="38"/>
      <c r="B148" s="37"/>
      <c r="C148"/>
      <c r="D148"/>
      <c r="E148"/>
      <c r="F148"/>
      <c r="G148"/>
      <c r="H148"/>
      <c r="I148"/>
      <c r="J148" s="42"/>
      <c r="K148" s="43"/>
      <c r="V148" s="47"/>
      <c r="AC148" s="46"/>
      <c r="AD148" s="47"/>
      <c r="AE148" s="47"/>
      <c r="AF148" s="47"/>
      <c r="AG148" s="47"/>
    </row>
    <row r="149" spans="1:33" x14ac:dyDescent="0.25">
      <c r="A149" s="38"/>
      <c r="B149" s="37"/>
      <c r="C149"/>
      <c r="D149"/>
      <c r="E149"/>
      <c r="F149"/>
      <c r="G149"/>
      <c r="H149"/>
      <c r="I149"/>
      <c r="J149" s="42"/>
      <c r="K149" s="43"/>
      <c r="V149" s="47"/>
      <c r="AC149" s="46"/>
      <c r="AD149" s="47"/>
      <c r="AE149" s="47"/>
      <c r="AF149" s="47"/>
      <c r="AG149" s="47"/>
    </row>
    <row r="150" spans="1:33" x14ac:dyDescent="0.25">
      <c r="A150" s="38"/>
      <c r="B150" s="37"/>
      <c r="C150"/>
      <c r="D150"/>
      <c r="E150"/>
      <c r="F150"/>
      <c r="G150"/>
      <c r="H150"/>
      <c r="I150"/>
      <c r="J150" s="42"/>
      <c r="K150" s="43"/>
      <c r="V150" s="47"/>
      <c r="AC150" s="46"/>
      <c r="AD150" s="47"/>
      <c r="AE150" s="47"/>
      <c r="AF150" s="47"/>
      <c r="AG150" s="47"/>
    </row>
    <row r="151" spans="1:33" x14ac:dyDescent="0.25">
      <c r="A151" s="38"/>
      <c r="B151" s="37"/>
      <c r="C151"/>
      <c r="D151"/>
      <c r="E151"/>
      <c r="F151"/>
      <c r="G151"/>
      <c r="H151"/>
      <c r="I151"/>
      <c r="J151" s="42"/>
      <c r="K151" s="43"/>
      <c r="P151" s="48"/>
      <c r="V151" s="47"/>
      <c r="AC151" s="46"/>
      <c r="AD151" s="47"/>
      <c r="AE151" s="47"/>
      <c r="AF151" s="47"/>
      <c r="AG151" s="47"/>
    </row>
    <row r="152" spans="1:33" x14ac:dyDescent="0.25">
      <c r="A152" s="38"/>
      <c r="B152" s="37"/>
      <c r="C152"/>
      <c r="D152"/>
      <c r="E152"/>
      <c r="F152"/>
      <c r="G152"/>
      <c r="H152"/>
      <c r="I152"/>
      <c r="J152" s="42"/>
      <c r="K152" s="43"/>
      <c r="V152" s="47"/>
      <c r="AC152" s="46"/>
      <c r="AD152" s="47"/>
      <c r="AE152" s="47"/>
      <c r="AF152" s="47"/>
      <c r="AG152" s="47"/>
    </row>
    <row r="153" spans="1:33" x14ac:dyDescent="0.25">
      <c r="A153" s="38"/>
      <c r="B153" s="37"/>
      <c r="C153"/>
      <c r="D153"/>
      <c r="E153"/>
      <c r="F153"/>
      <c r="G153"/>
      <c r="H153"/>
      <c r="I153"/>
      <c r="J153" s="42"/>
      <c r="K153" s="43"/>
      <c r="V153" s="47"/>
      <c r="AC153" s="46"/>
      <c r="AD153" s="47"/>
      <c r="AE153" s="47"/>
      <c r="AF153" s="47"/>
      <c r="AG153" s="47"/>
    </row>
    <row r="154" spans="1:33" x14ac:dyDescent="0.25">
      <c r="A154" s="38"/>
      <c r="B154" s="37"/>
      <c r="C154"/>
      <c r="D154"/>
      <c r="E154"/>
      <c r="F154"/>
      <c r="G154"/>
      <c r="H154"/>
      <c r="I154"/>
      <c r="J154" s="42"/>
      <c r="K154" s="43"/>
      <c r="V154" s="47"/>
      <c r="AC154" s="46"/>
      <c r="AD154" s="47"/>
      <c r="AE154" s="47"/>
      <c r="AF154" s="47"/>
      <c r="AG154" s="47"/>
    </row>
    <row r="155" spans="1:33" x14ac:dyDescent="0.25">
      <c r="A155" s="38"/>
      <c r="B155" s="37"/>
      <c r="C155"/>
      <c r="D155"/>
      <c r="E155"/>
      <c r="F155"/>
      <c r="G155"/>
      <c r="H155"/>
      <c r="I155"/>
      <c r="J155" s="42"/>
      <c r="K155" s="43"/>
      <c r="V155" s="47"/>
      <c r="AC155" s="46"/>
      <c r="AD155" s="47"/>
      <c r="AE155" s="47"/>
      <c r="AF155" s="47"/>
      <c r="AG155" s="47"/>
    </row>
    <row r="156" spans="1:33" x14ac:dyDescent="0.25">
      <c r="A156" s="38"/>
      <c r="B156" s="37"/>
      <c r="C156"/>
      <c r="D156"/>
      <c r="E156"/>
      <c r="F156"/>
      <c r="G156"/>
      <c r="H156"/>
      <c r="I156"/>
      <c r="J156" s="42"/>
      <c r="K156" s="43"/>
      <c r="V156" s="47"/>
      <c r="AC156" s="46"/>
      <c r="AD156" s="47"/>
      <c r="AE156" s="47"/>
      <c r="AF156" s="47"/>
      <c r="AG156" s="47"/>
    </row>
    <row r="157" spans="1:33" x14ac:dyDescent="0.25">
      <c r="A157" s="38"/>
      <c r="B157" s="37"/>
      <c r="C157"/>
      <c r="D157"/>
      <c r="E157"/>
      <c r="F157"/>
      <c r="G157"/>
      <c r="H157"/>
      <c r="I157"/>
      <c r="J157" s="42"/>
      <c r="K157" s="43"/>
      <c r="V157" s="47"/>
      <c r="AC157" s="46"/>
      <c r="AD157" s="47"/>
      <c r="AE157" s="47"/>
      <c r="AF157" s="47"/>
      <c r="AG157" s="47"/>
    </row>
    <row r="158" spans="1:33" x14ac:dyDescent="0.25">
      <c r="A158" s="38"/>
      <c r="B158" s="37"/>
      <c r="C158"/>
      <c r="D158"/>
      <c r="E158"/>
      <c r="F158"/>
      <c r="G158"/>
      <c r="H158"/>
      <c r="I158"/>
      <c r="J158" s="42"/>
      <c r="K158" s="43"/>
      <c r="V158" s="47"/>
      <c r="AC158" s="46"/>
      <c r="AD158" s="47"/>
      <c r="AE158" s="47"/>
      <c r="AF158" s="47"/>
      <c r="AG158" s="47"/>
    </row>
    <row r="159" spans="1:33" x14ac:dyDescent="0.25">
      <c r="A159" s="38"/>
      <c r="B159" s="37"/>
      <c r="C159"/>
      <c r="D159"/>
      <c r="E159"/>
      <c r="F159"/>
      <c r="G159"/>
      <c r="H159"/>
      <c r="I159"/>
      <c r="J159" s="42"/>
      <c r="K159" s="43"/>
      <c r="V159" s="47"/>
      <c r="AC159" s="46"/>
      <c r="AD159" s="47"/>
      <c r="AE159" s="47"/>
      <c r="AF159" s="47"/>
      <c r="AG159" s="47"/>
    </row>
    <row r="160" spans="1:33" x14ac:dyDescent="0.25">
      <c r="A160" s="38"/>
      <c r="B160" s="37"/>
      <c r="C160"/>
      <c r="D160"/>
      <c r="E160"/>
      <c r="F160"/>
      <c r="G160"/>
      <c r="H160"/>
      <c r="I160"/>
      <c r="J160" s="42"/>
      <c r="K160" s="43"/>
      <c r="V160" s="47"/>
      <c r="AC160" s="46"/>
      <c r="AD160" s="47"/>
      <c r="AE160" s="47"/>
      <c r="AF160" s="47"/>
      <c r="AG160" s="47"/>
    </row>
    <row r="161" spans="1:33" x14ac:dyDescent="0.25">
      <c r="A161" s="38"/>
      <c r="B161" s="37"/>
      <c r="C161"/>
      <c r="D161"/>
      <c r="E161"/>
      <c r="F161"/>
      <c r="G161"/>
      <c r="H161"/>
      <c r="I161"/>
      <c r="J161" s="42"/>
      <c r="K161" s="43"/>
      <c r="V161" s="47"/>
      <c r="AC161" s="46"/>
      <c r="AD161" s="47"/>
      <c r="AE161" s="47"/>
      <c r="AF161" s="47"/>
      <c r="AG161" s="47"/>
    </row>
    <row r="162" spans="1:33" x14ac:dyDescent="0.25">
      <c r="A162" s="38"/>
      <c r="B162" s="37"/>
      <c r="C162"/>
      <c r="D162"/>
      <c r="E162"/>
      <c r="F162"/>
      <c r="G162"/>
      <c r="H162"/>
      <c r="I162"/>
      <c r="J162" s="42"/>
      <c r="K162" s="43"/>
      <c r="V162" s="47"/>
      <c r="AC162" s="46"/>
      <c r="AD162" s="47"/>
      <c r="AE162" s="47"/>
      <c r="AF162" s="47"/>
      <c r="AG162" s="47"/>
    </row>
    <row r="163" spans="1:33" x14ac:dyDescent="0.25">
      <c r="A163" s="38"/>
      <c r="B163" s="37"/>
      <c r="C163"/>
      <c r="D163"/>
      <c r="E163"/>
      <c r="F163"/>
      <c r="G163"/>
      <c r="H163"/>
      <c r="I163"/>
      <c r="J163" s="42"/>
      <c r="K163" s="43"/>
      <c r="V163" s="47"/>
      <c r="AC163" s="46"/>
      <c r="AD163" s="47"/>
      <c r="AE163" s="47"/>
      <c r="AF163" s="47"/>
      <c r="AG163" s="47"/>
    </row>
    <row r="164" spans="1:33" x14ac:dyDescent="0.25">
      <c r="A164" s="38"/>
      <c r="B164" s="37"/>
      <c r="C164"/>
      <c r="D164"/>
      <c r="E164"/>
      <c r="F164"/>
      <c r="G164"/>
      <c r="H164"/>
      <c r="I164"/>
      <c r="J164" s="42"/>
      <c r="K164" s="43"/>
      <c r="V164" s="47"/>
      <c r="AC164" s="46"/>
      <c r="AD164" s="47"/>
      <c r="AE164" s="47"/>
      <c r="AF164" s="47"/>
      <c r="AG164" s="47"/>
    </row>
    <row r="165" spans="1:33" x14ac:dyDescent="0.25">
      <c r="A165" s="38"/>
      <c r="B165" s="37"/>
      <c r="C165"/>
      <c r="D165"/>
      <c r="E165"/>
      <c r="F165"/>
      <c r="G165"/>
      <c r="H165"/>
      <c r="I165"/>
      <c r="J165" s="42"/>
      <c r="K165" s="43"/>
      <c r="V165" s="47"/>
      <c r="AC165" s="46"/>
      <c r="AD165" s="47"/>
      <c r="AE165" s="47"/>
      <c r="AF165" s="47"/>
      <c r="AG165" s="47"/>
    </row>
    <row r="166" spans="1:33" x14ac:dyDescent="0.25">
      <c r="A166" s="38"/>
      <c r="B166" s="37"/>
      <c r="C166"/>
      <c r="D166"/>
      <c r="E166"/>
      <c r="F166"/>
      <c r="G166"/>
      <c r="H166"/>
      <c r="I166"/>
      <c r="J166" s="42"/>
      <c r="K166" s="43"/>
      <c r="V166" s="47"/>
      <c r="AC166" s="46"/>
      <c r="AD166" s="47"/>
      <c r="AE166" s="47"/>
      <c r="AF166" s="47"/>
      <c r="AG166" s="47"/>
    </row>
    <row r="167" spans="1:33" x14ac:dyDescent="0.25">
      <c r="A167" s="38"/>
      <c r="B167" s="37"/>
      <c r="C167"/>
      <c r="D167"/>
      <c r="E167"/>
      <c r="F167"/>
      <c r="G167"/>
      <c r="H167"/>
      <c r="I167"/>
      <c r="J167" s="42"/>
      <c r="K167" s="43"/>
      <c r="V167" s="47"/>
      <c r="AC167" s="46"/>
      <c r="AD167" s="47"/>
      <c r="AE167" s="47"/>
      <c r="AF167" s="47"/>
      <c r="AG167" s="47"/>
    </row>
    <row r="168" spans="1:33" x14ac:dyDescent="0.25">
      <c r="A168" s="38"/>
      <c r="B168" s="37"/>
      <c r="C168"/>
      <c r="D168"/>
      <c r="E168"/>
      <c r="F168"/>
      <c r="G168"/>
      <c r="H168"/>
      <c r="I168"/>
      <c r="J168" s="42"/>
      <c r="K168" s="43"/>
      <c r="V168" s="47"/>
      <c r="AC168" s="46"/>
      <c r="AD168" s="47"/>
      <c r="AE168" s="47"/>
      <c r="AF168" s="47"/>
      <c r="AG168" s="47"/>
    </row>
    <row r="169" spans="1:33" x14ac:dyDescent="0.25">
      <c r="A169" s="38"/>
      <c r="B169" s="37"/>
      <c r="C169"/>
      <c r="D169"/>
      <c r="E169"/>
      <c r="F169"/>
      <c r="G169"/>
      <c r="H169"/>
      <c r="I169"/>
      <c r="J169" s="42"/>
      <c r="K169" s="43"/>
      <c r="V169" s="47"/>
      <c r="AC169" s="46"/>
      <c r="AD169" s="47"/>
      <c r="AE169" s="47"/>
      <c r="AF169" s="47"/>
      <c r="AG169" s="47"/>
    </row>
    <row r="170" spans="1:33" x14ac:dyDescent="0.25">
      <c r="A170" s="38"/>
      <c r="B170" s="37"/>
      <c r="C170"/>
      <c r="D170"/>
      <c r="E170"/>
      <c r="F170"/>
      <c r="G170"/>
      <c r="H170"/>
      <c r="I170"/>
      <c r="J170" s="42"/>
      <c r="K170" s="43"/>
      <c r="V170" s="47"/>
      <c r="AC170" s="46"/>
      <c r="AD170" s="47"/>
      <c r="AE170" s="47"/>
      <c r="AF170" s="47"/>
      <c r="AG170" s="47"/>
    </row>
    <row r="171" spans="1:33" x14ac:dyDescent="0.25">
      <c r="A171" s="36"/>
      <c r="B171" s="37"/>
      <c r="C171"/>
      <c r="D171"/>
      <c r="E171"/>
      <c r="F171"/>
      <c r="G171"/>
      <c r="H171"/>
      <c r="I171"/>
      <c r="J171" s="42"/>
      <c r="K171" s="43"/>
      <c r="V171" s="47"/>
      <c r="AC171" s="46"/>
      <c r="AD171" s="47"/>
      <c r="AE171" s="47"/>
      <c r="AF171" s="47"/>
      <c r="AG171" s="47"/>
    </row>
    <row r="172" spans="1:33" x14ac:dyDescent="0.25">
      <c r="A172" s="36"/>
      <c r="B172" s="37"/>
      <c r="C172"/>
      <c r="D172"/>
      <c r="E172"/>
      <c r="F172"/>
      <c r="G172"/>
      <c r="H172"/>
      <c r="I172"/>
      <c r="J172" s="42"/>
      <c r="K172" s="43"/>
      <c r="V172" s="47"/>
      <c r="AC172" s="46"/>
      <c r="AD172" s="47"/>
      <c r="AE172" s="47"/>
      <c r="AF172" s="47"/>
      <c r="AG172" s="47"/>
    </row>
    <row r="173" spans="1:33" x14ac:dyDescent="0.25">
      <c r="A173" s="36"/>
      <c r="B173" s="37"/>
      <c r="C173"/>
      <c r="D173"/>
      <c r="E173"/>
      <c r="F173"/>
      <c r="G173"/>
      <c r="H173"/>
      <c r="I173"/>
      <c r="J173" s="42"/>
      <c r="K173" s="43"/>
      <c r="V173" s="47"/>
      <c r="AC173" s="46"/>
      <c r="AD173" s="47"/>
      <c r="AE173" s="47"/>
      <c r="AF173" s="47"/>
      <c r="AG173" s="47"/>
    </row>
    <row r="174" spans="1:33" x14ac:dyDescent="0.25">
      <c r="A174" s="36"/>
      <c r="B174" s="37"/>
      <c r="C174"/>
      <c r="D174"/>
      <c r="E174"/>
      <c r="F174"/>
      <c r="G174"/>
      <c r="H174"/>
      <c r="I174"/>
      <c r="J174" s="42"/>
      <c r="K174" s="43"/>
      <c r="V174" s="47"/>
      <c r="AC174" s="46"/>
      <c r="AD174" s="47"/>
      <c r="AE174" s="47"/>
      <c r="AF174" s="47"/>
      <c r="AG174" s="47"/>
    </row>
    <row r="175" spans="1:33" x14ac:dyDescent="0.25">
      <c r="A175" s="36"/>
      <c r="B175" s="37"/>
      <c r="C175"/>
      <c r="D175"/>
      <c r="E175"/>
      <c r="F175"/>
      <c r="G175"/>
      <c r="H175"/>
      <c r="I175"/>
      <c r="J175" s="42"/>
      <c r="K175" s="43"/>
      <c r="V175" s="47"/>
      <c r="AC175" s="46"/>
      <c r="AD175" s="47"/>
      <c r="AE175" s="47"/>
      <c r="AF175" s="47"/>
      <c r="AG175" s="47"/>
    </row>
    <row r="176" spans="1:33" x14ac:dyDescent="0.25">
      <c r="A176" s="36"/>
      <c r="B176" s="37"/>
      <c r="C176"/>
      <c r="D176"/>
      <c r="E176"/>
      <c r="F176"/>
      <c r="G176"/>
      <c r="H176"/>
      <c r="I176"/>
      <c r="J176" s="42"/>
      <c r="K176" s="43"/>
      <c r="V176" s="47"/>
      <c r="AC176" s="46"/>
      <c r="AD176" s="47"/>
      <c r="AE176" s="47"/>
      <c r="AF176" s="47"/>
      <c r="AG176" s="47"/>
    </row>
    <row r="177" spans="1:33" x14ac:dyDescent="0.25">
      <c r="A177" s="36"/>
      <c r="B177" s="37"/>
      <c r="C177"/>
      <c r="D177"/>
      <c r="E177"/>
      <c r="F177"/>
      <c r="G177"/>
      <c r="H177"/>
      <c r="I177"/>
      <c r="J177" s="42"/>
      <c r="K177" s="43"/>
      <c r="V177" s="47"/>
      <c r="AC177" s="46"/>
      <c r="AD177" s="47"/>
      <c r="AE177" s="47"/>
      <c r="AF177" s="47"/>
      <c r="AG177" s="47"/>
    </row>
    <row r="178" spans="1:33" x14ac:dyDescent="0.25">
      <c r="A178" s="36"/>
      <c r="B178" s="37"/>
      <c r="C178"/>
      <c r="D178"/>
      <c r="E178"/>
      <c r="F178"/>
      <c r="G178"/>
      <c r="H178"/>
      <c r="I178"/>
      <c r="J178" s="42"/>
      <c r="K178" s="43"/>
      <c r="V178" s="47"/>
      <c r="AC178" s="46"/>
      <c r="AD178" s="47"/>
      <c r="AE178" s="47"/>
      <c r="AF178" s="47"/>
      <c r="AG178" s="47"/>
    </row>
    <row r="179" spans="1:33" x14ac:dyDescent="0.25">
      <c r="A179" s="36"/>
      <c r="B179" s="37"/>
      <c r="C179"/>
      <c r="D179"/>
      <c r="E179"/>
      <c r="F179"/>
      <c r="G179"/>
      <c r="H179"/>
      <c r="I179"/>
      <c r="J179" s="42"/>
      <c r="K179" s="43"/>
      <c r="V179" s="47"/>
      <c r="AC179" s="46"/>
      <c r="AD179" s="47"/>
      <c r="AE179" s="47"/>
      <c r="AF179" s="47"/>
      <c r="AG179" s="47"/>
    </row>
    <row r="180" spans="1:33" x14ac:dyDescent="0.25">
      <c r="A180" s="36"/>
      <c r="B180" s="37"/>
      <c r="C180"/>
      <c r="D180"/>
      <c r="E180"/>
      <c r="F180"/>
      <c r="G180"/>
      <c r="H180"/>
      <c r="I180"/>
      <c r="J180" s="42"/>
      <c r="K180" s="43"/>
      <c r="V180" s="47"/>
      <c r="AC180" s="46"/>
      <c r="AD180" s="47"/>
      <c r="AE180" s="47"/>
      <c r="AF180" s="47"/>
      <c r="AG180" s="47"/>
    </row>
    <row r="181" spans="1:33" x14ac:dyDescent="0.25">
      <c r="A181" s="36"/>
      <c r="B181" s="37"/>
      <c r="C181"/>
      <c r="D181"/>
      <c r="E181"/>
      <c r="F181"/>
      <c r="G181"/>
      <c r="H181"/>
      <c r="I181"/>
      <c r="J181" s="42"/>
      <c r="K181" s="43"/>
      <c r="V181" s="47"/>
      <c r="AC181" s="46"/>
      <c r="AD181" s="47"/>
      <c r="AE181" s="47"/>
      <c r="AF181" s="47"/>
      <c r="AG181" s="47"/>
    </row>
    <row r="182" spans="1:33" x14ac:dyDescent="0.25">
      <c r="A182" s="36"/>
      <c r="B182" s="37"/>
      <c r="C182"/>
      <c r="D182"/>
      <c r="E182"/>
      <c r="F182"/>
      <c r="G182"/>
      <c r="H182"/>
      <c r="I182"/>
      <c r="J182" s="42"/>
      <c r="K182" s="43"/>
      <c r="V182" s="47"/>
      <c r="AC182" s="46"/>
      <c r="AD182" s="47"/>
      <c r="AE182" s="47"/>
      <c r="AF182" s="47"/>
      <c r="AG182" s="47"/>
    </row>
    <row r="183" spans="1:33" x14ac:dyDescent="0.25">
      <c r="A183" s="36"/>
      <c r="B183" s="37"/>
      <c r="C183"/>
      <c r="D183"/>
      <c r="E183"/>
      <c r="F183"/>
      <c r="G183"/>
      <c r="H183"/>
      <c r="I183"/>
      <c r="J183" s="42"/>
      <c r="K183" s="43"/>
      <c r="V183" s="47"/>
      <c r="AC183" s="46"/>
      <c r="AD183" s="47"/>
      <c r="AE183" s="47"/>
      <c r="AF183" s="47"/>
      <c r="AG183" s="47"/>
    </row>
    <row r="184" spans="1:33" x14ac:dyDescent="0.25">
      <c r="A184" s="36"/>
      <c r="B184" s="37"/>
      <c r="C184"/>
      <c r="D184"/>
      <c r="E184"/>
      <c r="F184"/>
      <c r="G184"/>
      <c r="H184"/>
      <c r="I184"/>
      <c r="J184" s="42"/>
      <c r="K184" s="43"/>
      <c r="V184" s="47"/>
      <c r="AC184" s="46"/>
      <c r="AD184" s="47"/>
      <c r="AE184" s="47"/>
      <c r="AF184" s="47"/>
      <c r="AG184" s="47"/>
    </row>
    <row r="185" spans="1:33" x14ac:dyDescent="0.25">
      <c r="A185" s="36"/>
      <c r="B185" s="37"/>
      <c r="C185"/>
      <c r="D185"/>
      <c r="E185"/>
      <c r="F185"/>
      <c r="G185"/>
      <c r="H185"/>
      <c r="I185"/>
      <c r="J185" s="42"/>
      <c r="K185" s="43"/>
      <c r="V185" s="47"/>
      <c r="AC185" s="46"/>
      <c r="AD185" s="47"/>
      <c r="AE185" s="47"/>
      <c r="AF185" s="47"/>
      <c r="AG185" s="47"/>
    </row>
    <row r="186" spans="1:33" x14ac:dyDescent="0.25">
      <c r="A186" s="36"/>
      <c r="B186" s="37"/>
      <c r="C186"/>
      <c r="D186"/>
      <c r="E186"/>
      <c r="F186"/>
      <c r="G186"/>
      <c r="H186"/>
      <c r="I186"/>
      <c r="J186" s="42"/>
      <c r="K186" s="43"/>
      <c r="V186" s="47"/>
      <c r="AC186" s="46"/>
      <c r="AD186" s="47"/>
      <c r="AE186" s="47"/>
      <c r="AF186" s="47"/>
      <c r="AG186" s="47"/>
    </row>
    <row r="187" spans="1:33" x14ac:dyDescent="0.25">
      <c r="A187" s="36"/>
      <c r="B187" s="37"/>
      <c r="C187"/>
      <c r="D187"/>
      <c r="E187"/>
      <c r="F187"/>
      <c r="G187"/>
      <c r="H187"/>
      <c r="I187"/>
      <c r="J187" s="42"/>
      <c r="K187" s="43"/>
      <c r="V187" s="47"/>
      <c r="AC187" s="46"/>
      <c r="AD187" s="47"/>
      <c r="AE187" s="47"/>
      <c r="AF187" s="47"/>
      <c r="AG187" s="47"/>
    </row>
    <row r="188" spans="1:33" x14ac:dyDescent="0.25">
      <c r="A188" s="36"/>
      <c r="B188" s="37"/>
      <c r="C188"/>
      <c r="D188"/>
      <c r="E188"/>
      <c r="F188"/>
      <c r="G188"/>
      <c r="H188"/>
      <c r="I188"/>
      <c r="J188" s="42"/>
      <c r="K188" s="43"/>
      <c r="V188" s="47"/>
      <c r="AC188" s="46"/>
      <c r="AD188" s="47"/>
      <c r="AE188" s="47"/>
      <c r="AF188" s="47"/>
      <c r="AG188" s="47"/>
    </row>
    <row r="189" spans="1:33" x14ac:dyDescent="0.25">
      <c r="A189" s="36"/>
      <c r="B189" s="37"/>
      <c r="C189"/>
      <c r="D189"/>
      <c r="E189"/>
      <c r="F189"/>
      <c r="G189"/>
      <c r="H189"/>
      <c r="I189"/>
      <c r="J189" s="42"/>
      <c r="K189" s="43"/>
      <c r="V189" s="47"/>
      <c r="AC189" s="46"/>
      <c r="AD189" s="47"/>
      <c r="AE189" s="47"/>
      <c r="AF189" s="47"/>
      <c r="AG189" s="47"/>
    </row>
    <row r="190" spans="1:33" x14ac:dyDescent="0.25">
      <c r="A190" s="36"/>
      <c r="B190" s="37"/>
      <c r="C190"/>
      <c r="D190"/>
      <c r="E190"/>
      <c r="F190"/>
      <c r="G190"/>
      <c r="H190"/>
      <c r="I190"/>
      <c r="J190" s="42"/>
      <c r="K190" s="43"/>
      <c r="V190" s="47"/>
      <c r="AC190" s="46"/>
      <c r="AD190" s="47"/>
      <c r="AE190" s="47"/>
      <c r="AF190" s="47"/>
      <c r="AG190" s="47"/>
    </row>
    <row r="191" spans="1:33" x14ac:dyDescent="0.25">
      <c r="A191" s="36"/>
      <c r="B191" s="37"/>
      <c r="C191"/>
      <c r="D191"/>
      <c r="E191"/>
      <c r="F191"/>
      <c r="G191"/>
      <c r="H191"/>
      <c r="I191"/>
      <c r="J191" s="42"/>
      <c r="K191" s="43"/>
      <c r="V191" s="47"/>
      <c r="AC191" s="46"/>
      <c r="AD191" s="47"/>
      <c r="AE191" s="47"/>
      <c r="AF191" s="47"/>
      <c r="AG191" s="47"/>
    </row>
    <row r="192" spans="1:33" x14ac:dyDescent="0.25">
      <c r="A192" s="36"/>
      <c r="B192" s="37"/>
      <c r="C192"/>
      <c r="D192"/>
      <c r="E192"/>
      <c r="F192"/>
      <c r="G192"/>
      <c r="H192"/>
      <c r="I192"/>
      <c r="J192" s="42"/>
      <c r="K192" s="43"/>
      <c r="V192" s="47"/>
      <c r="AC192" s="46"/>
      <c r="AD192" s="47"/>
      <c r="AE192" s="47"/>
      <c r="AF192" s="47"/>
      <c r="AG192" s="47"/>
    </row>
    <row r="193" spans="1:33" x14ac:dyDescent="0.25">
      <c r="A193" s="36"/>
      <c r="B193" s="37"/>
      <c r="C193"/>
      <c r="D193"/>
      <c r="E193"/>
      <c r="F193"/>
      <c r="G193"/>
      <c r="H193"/>
      <c r="I193"/>
      <c r="J193" s="42"/>
      <c r="K193" s="43"/>
      <c r="V193" s="47"/>
      <c r="AC193" s="46"/>
      <c r="AD193" s="47"/>
      <c r="AE193" s="47"/>
      <c r="AF193" s="47"/>
      <c r="AG193" s="47"/>
    </row>
    <row r="194" spans="1:33" x14ac:dyDescent="0.25">
      <c r="A194" s="36"/>
      <c r="B194" s="37"/>
      <c r="C194"/>
      <c r="D194"/>
      <c r="E194"/>
      <c r="F194"/>
      <c r="G194"/>
      <c r="H194"/>
      <c r="I194"/>
      <c r="J194" s="42"/>
      <c r="K194" s="43"/>
      <c r="V194" s="47"/>
      <c r="AC194" s="46"/>
      <c r="AD194" s="47"/>
      <c r="AE194" s="47"/>
      <c r="AF194" s="47"/>
      <c r="AG194" s="47"/>
    </row>
    <row r="195" spans="1:33" x14ac:dyDescent="0.25">
      <c r="A195" s="36"/>
      <c r="B195" s="37"/>
      <c r="C195"/>
      <c r="D195"/>
      <c r="E195"/>
      <c r="F195"/>
      <c r="G195"/>
      <c r="H195"/>
      <c r="I195"/>
      <c r="J195" s="42"/>
      <c r="K195" s="43"/>
      <c r="V195" s="47"/>
      <c r="AC195" s="46"/>
      <c r="AD195" s="47"/>
      <c r="AE195" s="47"/>
      <c r="AF195" s="47"/>
      <c r="AG195" s="47"/>
    </row>
    <row r="196" spans="1:33" x14ac:dyDescent="0.25">
      <c r="A196" s="36"/>
      <c r="B196" s="37"/>
      <c r="C196"/>
      <c r="D196"/>
      <c r="E196"/>
      <c r="F196"/>
      <c r="G196"/>
      <c r="H196"/>
      <c r="I196"/>
      <c r="J196" s="42"/>
      <c r="K196" s="43"/>
      <c r="V196" s="47"/>
      <c r="AC196" s="46"/>
      <c r="AD196" s="47"/>
      <c r="AE196" s="47"/>
      <c r="AF196" s="47"/>
      <c r="AG196" s="47"/>
    </row>
    <row r="197" spans="1:33" x14ac:dyDescent="0.25">
      <c r="A197" s="36"/>
      <c r="B197" s="37"/>
      <c r="C197"/>
      <c r="D197"/>
      <c r="E197"/>
      <c r="F197"/>
      <c r="G197"/>
      <c r="H197"/>
      <c r="I197"/>
      <c r="J197" s="42"/>
      <c r="K197" s="43"/>
      <c r="V197" s="47"/>
      <c r="AC197" s="46"/>
      <c r="AD197" s="47"/>
      <c r="AE197" s="47"/>
      <c r="AF197" s="47"/>
      <c r="AG197" s="47"/>
    </row>
    <row r="198" spans="1:33" x14ac:dyDescent="0.25">
      <c r="A198" s="36"/>
      <c r="B198" s="37"/>
      <c r="C198"/>
      <c r="D198"/>
      <c r="E198"/>
      <c r="F198"/>
      <c r="G198"/>
      <c r="H198"/>
      <c r="I198"/>
      <c r="J198" s="42"/>
      <c r="K198" s="43"/>
      <c r="V198" s="47"/>
      <c r="AC198" s="46"/>
      <c r="AD198" s="47"/>
      <c r="AE198" s="47"/>
      <c r="AF198" s="47"/>
      <c r="AG198" s="47"/>
    </row>
    <row r="199" spans="1:33" x14ac:dyDescent="0.25">
      <c r="A199" s="36"/>
      <c r="B199" s="37"/>
      <c r="C199"/>
      <c r="D199"/>
      <c r="E199"/>
      <c r="F199"/>
      <c r="G199"/>
      <c r="H199"/>
      <c r="I199"/>
      <c r="J199" s="42"/>
      <c r="K199" s="43"/>
      <c r="V199" s="47"/>
      <c r="AC199" s="46"/>
      <c r="AD199" s="47"/>
      <c r="AE199" s="47"/>
      <c r="AF199" s="47"/>
      <c r="AG199" s="47"/>
    </row>
    <row r="200" spans="1:33" x14ac:dyDescent="0.25">
      <c r="A200" s="36"/>
      <c r="B200" s="37"/>
      <c r="C200"/>
      <c r="D200"/>
      <c r="E200"/>
      <c r="F200"/>
      <c r="G200"/>
      <c r="H200"/>
      <c r="I200"/>
      <c r="J200" s="42"/>
      <c r="K200" s="43"/>
      <c r="V200" s="47"/>
      <c r="AC200" s="46"/>
      <c r="AD200" s="47"/>
      <c r="AE200" s="47"/>
      <c r="AF200" s="47"/>
      <c r="AG200" s="47"/>
    </row>
    <row r="201" spans="1:33" x14ac:dyDescent="0.25">
      <c r="A201" s="36"/>
      <c r="B201" s="37"/>
      <c r="C201"/>
      <c r="D201"/>
      <c r="E201"/>
      <c r="F201"/>
      <c r="G201"/>
      <c r="H201"/>
      <c r="I201"/>
      <c r="J201" s="42"/>
      <c r="K201" s="43"/>
      <c r="V201" s="47"/>
      <c r="AC201" s="46"/>
      <c r="AD201" s="47"/>
      <c r="AE201" s="47"/>
      <c r="AF201" s="47"/>
      <c r="AG201" s="47"/>
    </row>
    <row r="202" spans="1:33" x14ac:dyDescent="0.25">
      <c r="A202" s="36"/>
      <c r="B202" s="37"/>
      <c r="C202"/>
      <c r="D202"/>
      <c r="E202"/>
      <c r="F202"/>
      <c r="G202"/>
      <c r="H202"/>
      <c r="I202"/>
      <c r="J202" s="42"/>
      <c r="K202" s="43"/>
      <c r="V202" s="47"/>
      <c r="AC202" s="46"/>
      <c r="AD202" s="47"/>
      <c r="AE202" s="47"/>
      <c r="AF202" s="47"/>
      <c r="AG202" s="47"/>
    </row>
    <row r="203" spans="1:33" x14ac:dyDescent="0.25">
      <c r="A203" s="36"/>
      <c r="B203" s="37"/>
      <c r="C203"/>
      <c r="D203"/>
      <c r="E203"/>
      <c r="F203"/>
      <c r="G203"/>
      <c r="H203"/>
      <c r="I203"/>
      <c r="J203" s="42"/>
      <c r="K203" s="43"/>
      <c r="V203" s="47"/>
      <c r="AC203" s="46"/>
      <c r="AD203" s="47"/>
      <c r="AE203" s="47"/>
      <c r="AF203" s="47"/>
      <c r="AG203" s="47"/>
    </row>
    <row r="204" spans="1:33" x14ac:dyDescent="0.25">
      <c r="A204" s="36"/>
      <c r="B204" s="37"/>
      <c r="C204"/>
      <c r="D204"/>
      <c r="E204"/>
      <c r="F204"/>
      <c r="G204"/>
      <c r="H204"/>
      <c r="I204"/>
      <c r="J204" s="42"/>
      <c r="K204" s="43"/>
      <c r="V204" s="47"/>
      <c r="AC204" s="46"/>
      <c r="AD204" s="47"/>
      <c r="AE204" s="47"/>
      <c r="AF204" s="47"/>
      <c r="AG204" s="47"/>
    </row>
    <row r="205" spans="1:33" x14ac:dyDescent="0.25">
      <c r="A205" s="36"/>
      <c r="B205" s="37"/>
      <c r="C205"/>
      <c r="D205"/>
      <c r="E205"/>
      <c r="F205"/>
      <c r="G205"/>
      <c r="H205"/>
      <c r="I205"/>
      <c r="J205" s="42"/>
      <c r="K205" s="43"/>
      <c r="V205" s="47"/>
      <c r="AC205" s="46"/>
      <c r="AD205" s="47"/>
      <c r="AE205" s="47"/>
      <c r="AF205" s="47"/>
      <c r="AG205" s="47"/>
    </row>
    <row r="206" spans="1:33" x14ac:dyDescent="0.25">
      <c r="A206" s="36"/>
      <c r="B206" s="37"/>
      <c r="C206"/>
      <c r="D206"/>
      <c r="E206"/>
      <c r="F206"/>
      <c r="G206"/>
      <c r="H206"/>
      <c r="I206"/>
      <c r="J206" s="42"/>
      <c r="K206" s="43"/>
      <c r="V206" s="47"/>
      <c r="AC206" s="46"/>
      <c r="AD206" s="47"/>
      <c r="AE206" s="47"/>
      <c r="AF206" s="47"/>
      <c r="AG206" s="47"/>
    </row>
    <row r="207" spans="1:33" x14ac:dyDescent="0.25">
      <c r="A207" s="36"/>
      <c r="B207" s="37"/>
      <c r="C207"/>
      <c r="D207"/>
      <c r="E207"/>
      <c r="F207"/>
      <c r="G207"/>
      <c r="H207"/>
      <c r="I207"/>
      <c r="J207" s="42"/>
      <c r="K207" s="43"/>
      <c r="V207" s="47"/>
      <c r="AC207" s="46"/>
      <c r="AD207" s="47"/>
      <c r="AE207" s="47"/>
      <c r="AF207" s="47"/>
      <c r="AG207" s="47"/>
    </row>
    <row r="208" spans="1:33" x14ac:dyDescent="0.25">
      <c r="A208" s="36"/>
      <c r="B208" s="37"/>
      <c r="C208"/>
      <c r="D208"/>
      <c r="E208"/>
      <c r="F208"/>
      <c r="G208"/>
      <c r="H208"/>
      <c r="I208"/>
      <c r="J208" s="42"/>
      <c r="K208" s="43"/>
      <c r="V208" s="47"/>
      <c r="AC208" s="46"/>
      <c r="AD208" s="47"/>
      <c r="AE208" s="47"/>
      <c r="AF208" s="47"/>
      <c r="AG208" s="47"/>
    </row>
    <row r="209" spans="1:33" x14ac:dyDescent="0.25">
      <c r="A209" s="36"/>
      <c r="B209" s="37"/>
      <c r="C209"/>
      <c r="D209"/>
      <c r="E209"/>
      <c r="F209"/>
      <c r="G209"/>
      <c r="H209"/>
      <c r="I209"/>
      <c r="J209" s="42"/>
      <c r="K209" s="43"/>
      <c r="V209" s="47"/>
      <c r="AC209" s="46"/>
      <c r="AD209" s="47"/>
      <c r="AE209" s="47"/>
      <c r="AF209" s="47"/>
      <c r="AG209" s="47"/>
    </row>
    <row r="210" spans="1:33" x14ac:dyDescent="0.25">
      <c r="A210" s="36"/>
      <c r="B210" s="37"/>
      <c r="C210"/>
      <c r="D210"/>
      <c r="E210"/>
      <c r="F210"/>
      <c r="G210"/>
      <c r="H210"/>
      <c r="I210"/>
      <c r="J210" s="42"/>
      <c r="K210" s="43"/>
      <c r="V210" s="47"/>
      <c r="AC210" s="46"/>
      <c r="AD210" s="47"/>
      <c r="AE210" s="47"/>
      <c r="AF210" s="47"/>
      <c r="AG210" s="47"/>
    </row>
    <row r="211" spans="1:33" x14ac:dyDescent="0.25">
      <c r="A211" s="36"/>
      <c r="B211" s="37"/>
      <c r="C211"/>
      <c r="D211"/>
      <c r="E211"/>
      <c r="F211"/>
      <c r="G211"/>
      <c r="H211"/>
      <c r="I211"/>
      <c r="J211" s="42"/>
      <c r="K211" s="43"/>
      <c r="V211" s="47"/>
      <c r="AC211" s="46"/>
      <c r="AD211" s="47"/>
      <c r="AE211" s="47"/>
      <c r="AF211" s="47"/>
      <c r="AG211" s="47"/>
    </row>
    <row r="212" spans="1:33" x14ac:dyDescent="0.25">
      <c r="A212" s="36"/>
      <c r="B212" s="37"/>
      <c r="C212"/>
      <c r="D212"/>
      <c r="E212"/>
      <c r="F212"/>
      <c r="G212"/>
      <c r="H212"/>
      <c r="I212"/>
      <c r="J212" s="42"/>
      <c r="K212" s="43"/>
      <c r="V212" s="47"/>
      <c r="AC212" s="46"/>
      <c r="AD212" s="47"/>
      <c r="AE212" s="47"/>
      <c r="AF212" s="47"/>
      <c r="AG212" s="47"/>
    </row>
    <row r="213" spans="1:33" x14ac:dyDescent="0.25">
      <c r="A213" s="36"/>
      <c r="B213" s="37"/>
      <c r="C213"/>
      <c r="D213"/>
      <c r="E213"/>
      <c r="F213"/>
      <c r="G213"/>
      <c r="H213"/>
      <c r="I213"/>
      <c r="J213" s="42"/>
      <c r="K213" s="43"/>
      <c r="V213" s="47"/>
      <c r="AC213" s="46"/>
      <c r="AD213" s="47"/>
      <c r="AE213" s="47"/>
      <c r="AF213" s="47"/>
      <c r="AG213" s="47"/>
    </row>
    <row r="214" spans="1:33" x14ac:dyDescent="0.25">
      <c r="A214" s="36"/>
      <c r="B214" s="37"/>
      <c r="C214"/>
      <c r="D214"/>
      <c r="E214"/>
      <c r="F214"/>
      <c r="G214"/>
      <c r="H214"/>
      <c r="I214"/>
      <c r="J214" s="42"/>
      <c r="K214" s="43"/>
      <c r="V214" s="47"/>
      <c r="AC214" s="46"/>
      <c r="AD214" s="47"/>
      <c r="AE214" s="47"/>
      <c r="AF214" s="47"/>
      <c r="AG214" s="47"/>
    </row>
    <row r="215" spans="1:33" x14ac:dyDescent="0.25">
      <c r="A215" s="36"/>
      <c r="B215" s="37"/>
      <c r="C215"/>
      <c r="D215"/>
      <c r="E215"/>
      <c r="F215"/>
      <c r="G215"/>
      <c r="H215"/>
      <c r="I215"/>
      <c r="J215" s="42"/>
      <c r="K215" s="43"/>
      <c r="V215" s="47"/>
      <c r="AC215" s="46"/>
      <c r="AD215" s="47"/>
      <c r="AE215" s="47"/>
      <c r="AF215" s="47"/>
      <c r="AG215" s="47"/>
    </row>
    <row r="216" spans="1:33" x14ac:dyDescent="0.25">
      <c r="A216" s="36"/>
      <c r="B216" s="37"/>
      <c r="C216"/>
      <c r="D216"/>
      <c r="E216"/>
      <c r="F216"/>
      <c r="G216"/>
      <c r="H216"/>
      <c r="I216"/>
      <c r="J216" s="42"/>
      <c r="K216" s="43"/>
      <c r="V216" s="47"/>
      <c r="AC216" s="46"/>
      <c r="AD216" s="47"/>
      <c r="AE216" s="47"/>
      <c r="AF216" s="47"/>
      <c r="AG216" s="47"/>
    </row>
    <row r="217" spans="1:33" x14ac:dyDescent="0.25">
      <c r="A217" s="36"/>
      <c r="B217" s="37"/>
      <c r="C217"/>
      <c r="D217"/>
      <c r="E217"/>
      <c r="F217"/>
      <c r="G217"/>
      <c r="H217"/>
      <c r="I217"/>
      <c r="J217" s="42"/>
      <c r="K217" s="43"/>
      <c r="V217" s="47"/>
      <c r="AC217" s="46"/>
      <c r="AD217" s="47"/>
      <c r="AE217" s="47"/>
      <c r="AF217" s="47"/>
      <c r="AG217" s="47"/>
    </row>
    <row r="218" spans="1:33" x14ac:dyDescent="0.25">
      <c r="A218" s="36"/>
      <c r="B218" s="37"/>
      <c r="C218"/>
      <c r="D218"/>
      <c r="E218"/>
      <c r="F218"/>
      <c r="G218"/>
      <c r="H218"/>
      <c r="I218"/>
      <c r="J218" s="42"/>
      <c r="K218" s="43"/>
      <c r="V218" s="47"/>
      <c r="AC218" s="46"/>
      <c r="AD218" s="47"/>
      <c r="AE218" s="47"/>
      <c r="AF218" s="47"/>
      <c r="AG218" s="47"/>
    </row>
    <row r="219" spans="1:33" x14ac:dyDescent="0.25">
      <c r="A219" s="36"/>
      <c r="B219" s="37"/>
      <c r="C219"/>
      <c r="D219"/>
      <c r="E219"/>
      <c r="F219"/>
      <c r="G219"/>
      <c r="H219"/>
      <c r="I219"/>
      <c r="J219" s="42"/>
      <c r="K219" s="43"/>
      <c r="V219" s="47"/>
      <c r="AC219" s="46"/>
      <c r="AD219" s="47"/>
      <c r="AE219" s="47"/>
      <c r="AF219" s="47"/>
      <c r="AG219" s="47"/>
    </row>
    <row r="220" spans="1:33" x14ac:dyDescent="0.25">
      <c r="A220" s="36"/>
      <c r="B220" s="37"/>
      <c r="C220"/>
      <c r="D220"/>
      <c r="E220"/>
      <c r="F220"/>
      <c r="G220"/>
      <c r="H220"/>
      <c r="I220"/>
      <c r="J220" s="42"/>
      <c r="K220" s="43"/>
      <c r="V220" s="47"/>
      <c r="AC220" s="46"/>
      <c r="AD220" s="47"/>
      <c r="AE220" s="47"/>
      <c r="AF220" s="47"/>
      <c r="AG220" s="47"/>
    </row>
    <row r="221" spans="1:33" x14ac:dyDescent="0.25">
      <c r="A221" s="36"/>
      <c r="B221" s="37"/>
      <c r="C221"/>
      <c r="D221"/>
      <c r="E221"/>
      <c r="F221"/>
      <c r="G221"/>
      <c r="H221"/>
      <c r="I221"/>
      <c r="J221" s="42"/>
      <c r="K221" s="43"/>
      <c r="V221" s="47"/>
      <c r="AC221" s="46"/>
      <c r="AD221" s="47"/>
      <c r="AE221" s="47"/>
      <c r="AF221" s="47"/>
      <c r="AG221" s="47"/>
    </row>
    <row r="222" spans="1:33" x14ac:dyDescent="0.25">
      <c r="A222" s="36"/>
      <c r="B222" s="37"/>
      <c r="C222"/>
      <c r="D222"/>
      <c r="E222"/>
      <c r="F222"/>
      <c r="G222"/>
      <c r="H222"/>
      <c r="I222"/>
      <c r="J222" s="42"/>
      <c r="K222" s="43"/>
      <c r="V222" s="47"/>
      <c r="AC222" s="46"/>
      <c r="AD222" s="47"/>
      <c r="AE222" s="47"/>
      <c r="AF222" s="47"/>
      <c r="AG222" s="47"/>
    </row>
    <row r="223" spans="1:33" x14ac:dyDescent="0.25">
      <c r="A223" s="36"/>
      <c r="B223" s="37"/>
      <c r="C223"/>
      <c r="D223"/>
      <c r="E223"/>
      <c r="F223"/>
      <c r="G223"/>
      <c r="H223"/>
      <c r="I223"/>
      <c r="J223" s="42"/>
      <c r="K223" s="43"/>
      <c r="V223" s="47"/>
      <c r="AC223" s="46"/>
      <c r="AD223" s="47"/>
      <c r="AE223" s="47"/>
      <c r="AF223" s="47"/>
      <c r="AG223" s="47"/>
    </row>
    <row r="224" spans="1:33" x14ac:dyDescent="0.25">
      <c r="A224" s="36"/>
      <c r="B224" s="37"/>
      <c r="C224"/>
      <c r="D224"/>
      <c r="E224"/>
      <c r="F224"/>
      <c r="G224"/>
      <c r="H224"/>
      <c r="I224"/>
      <c r="J224" s="42"/>
      <c r="K224" s="43"/>
      <c r="V224" s="47"/>
      <c r="AC224" s="46"/>
      <c r="AD224" s="47"/>
      <c r="AE224" s="47"/>
      <c r="AF224" s="47"/>
      <c r="AG224" s="47"/>
    </row>
    <row r="225" spans="1:33" x14ac:dyDescent="0.25">
      <c r="A225" s="36"/>
      <c r="B225" s="37"/>
      <c r="C225"/>
      <c r="D225"/>
      <c r="E225"/>
      <c r="F225"/>
      <c r="G225"/>
      <c r="H225"/>
      <c r="I225"/>
      <c r="J225" s="42"/>
      <c r="K225" s="43"/>
      <c r="V225" s="47"/>
      <c r="AC225" s="46"/>
      <c r="AD225" s="47"/>
      <c r="AE225" s="47"/>
      <c r="AF225" s="47"/>
      <c r="AG225" s="47"/>
    </row>
    <row r="226" spans="1:33" x14ac:dyDescent="0.25">
      <c r="A226" s="36"/>
      <c r="B226" s="37"/>
      <c r="C226"/>
      <c r="D226"/>
      <c r="E226"/>
      <c r="F226"/>
      <c r="G226"/>
      <c r="H226"/>
      <c r="I226"/>
      <c r="J226" s="42"/>
      <c r="K226" s="43"/>
      <c r="V226" s="47"/>
      <c r="AC226" s="46"/>
      <c r="AD226" s="47"/>
      <c r="AE226" s="47"/>
      <c r="AF226" s="47"/>
      <c r="AG226" s="47"/>
    </row>
    <row r="227" spans="1:33" x14ac:dyDescent="0.25">
      <c r="A227" s="36"/>
      <c r="B227" s="37"/>
      <c r="C227"/>
      <c r="D227"/>
      <c r="E227"/>
      <c r="F227"/>
      <c r="G227"/>
      <c r="H227"/>
      <c r="I227"/>
      <c r="J227" s="42"/>
      <c r="K227" s="43"/>
      <c r="V227" s="47"/>
      <c r="AC227" s="46"/>
      <c r="AD227" s="47"/>
      <c r="AE227" s="47"/>
      <c r="AF227" s="47"/>
      <c r="AG227" s="47"/>
    </row>
    <row r="228" spans="1:33" x14ac:dyDescent="0.25">
      <c r="A228" s="36"/>
      <c r="B228" s="37"/>
      <c r="C228"/>
      <c r="D228"/>
      <c r="E228"/>
      <c r="F228"/>
      <c r="G228"/>
      <c r="H228"/>
      <c r="I228"/>
      <c r="J228" s="42"/>
      <c r="K228" s="43"/>
      <c r="V228" s="47"/>
      <c r="AC228" s="46"/>
      <c r="AD228" s="47"/>
      <c r="AE228" s="47"/>
      <c r="AF228" s="47"/>
      <c r="AG228" s="47"/>
    </row>
    <row r="229" spans="1:33" x14ac:dyDescent="0.25">
      <c r="A229" s="36"/>
      <c r="B229" s="37"/>
      <c r="C229"/>
      <c r="D229"/>
      <c r="E229"/>
      <c r="F229"/>
      <c r="G229"/>
      <c r="H229"/>
      <c r="I229"/>
      <c r="J229" s="42"/>
      <c r="K229" s="43"/>
      <c r="V229" s="47"/>
      <c r="AC229" s="46"/>
      <c r="AD229" s="47"/>
      <c r="AE229" s="47"/>
      <c r="AF229" s="47"/>
      <c r="AG229" s="47"/>
    </row>
    <row r="230" spans="1:33" x14ac:dyDescent="0.25">
      <c r="A230" s="36"/>
      <c r="B230" s="37"/>
      <c r="C230"/>
      <c r="D230"/>
      <c r="E230"/>
      <c r="F230"/>
      <c r="G230"/>
      <c r="H230"/>
      <c r="I230"/>
      <c r="J230" s="42"/>
      <c r="K230" s="43"/>
      <c r="V230" s="47"/>
      <c r="AC230" s="46"/>
      <c r="AD230" s="47"/>
      <c r="AE230" s="47"/>
      <c r="AF230" s="47"/>
      <c r="AG230" s="47"/>
    </row>
    <row r="231" spans="1:33" x14ac:dyDescent="0.25">
      <c r="A231" s="36"/>
      <c r="B231" s="37"/>
      <c r="C231"/>
      <c r="D231"/>
      <c r="E231"/>
      <c r="F231"/>
      <c r="G231"/>
      <c r="H231"/>
      <c r="I231"/>
      <c r="J231" s="42"/>
      <c r="K231" s="43"/>
      <c r="V231" s="47"/>
      <c r="AC231" s="46"/>
      <c r="AD231" s="47"/>
      <c r="AE231" s="47"/>
      <c r="AF231" s="47"/>
      <c r="AG231" s="47"/>
    </row>
    <row r="232" spans="1:33" x14ac:dyDescent="0.25">
      <c r="A232" s="36"/>
      <c r="B232" s="37"/>
      <c r="C232"/>
      <c r="D232"/>
      <c r="E232"/>
      <c r="F232"/>
      <c r="G232"/>
      <c r="H232"/>
      <c r="I232"/>
      <c r="J232" s="42"/>
      <c r="K232" s="43"/>
      <c r="V232" s="47"/>
      <c r="AC232" s="46"/>
      <c r="AD232" s="47"/>
      <c r="AE232" s="47"/>
      <c r="AF232" s="47"/>
      <c r="AG232" s="47"/>
    </row>
    <row r="233" spans="1:33" x14ac:dyDescent="0.25">
      <c r="A233" s="36"/>
      <c r="B233" s="37"/>
      <c r="C233"/>
      <c r="D233"/>
      <c r="E233"/>
      <c r="F233"/>
      <c r="G233"/>
      <c r="H233"/>
      <c r="I233"/>
      <c r="J233" s="42"/>
      <c r="K233" s="43"/>
      <c r="V233" s="47"/>
      <c r="AC233" s="46"/>
      <c r="AD233" s="47"/>
      <c r="AE233" s="47"/>
      <c r="AF233" s="47"/>
      <c r="AG233" s="47"/>
    </row>
    <row r="234" spans="1:33" x14ac:dyDescent="0.25">
      <c r="A234" s="36"/>
      <c r="B234" s="37"/>
      <c r="C234"/>
      <c r="D234"/>
      <c r="E234"/>
      <c r="F234"/>
      <c r="G234"/>
      <c r="H234"/>
      <c r="I234"/>
      <c r="J234" s="42"/>
      <c r="K234" s="43"/>
      <c r="V234" s="47"/>
      <c r="AC234" s="46"/>
      <c r="AD234" s="47"/>
      <c r="AE234" s="47"/>
      <c r="AF234" s="47"/>
      <c r="AG234" s="47"/>
    </row>
    <row r="235" spans="1:33" x14ac:dyDescent="0.25">
      <c r="A235" s="36"/>
      <c r="B235" s="37"/>
      <c r="C235"/>
      <c r="D235"/>
      <c r="E235"/>
      <c r="F235"/>
      <c r="G235"/>
      <c r="H235"/>
      <c r="I235"/>
      <c r="J235" s="42"/>
      <c r="K235" s="43"/>
      <c r="V235" s="47"/>
      <c r="AC235" s="46"/>
      <c r="AD235" s="47"/>
      <c r="AE235" s="47"/>
      <c r="AF235" s="47"/>
      <c r="AG235" s="47"/>
    </row>
    <row r="236" spans="1:33" x14ac:dyDescent="0.25">
      <c r="A236" s="36"/>
      <c r="B236" s="37"/>
      <c r="C236"/>
      <c r="D236"/>
      <c r="E236"/>
      <c r="F236"/>
      <c r="G236"/>
      <c r="H236"/>
      <c r="I236"/>
      <c r="J236" s="42"/>
      <c r="K236" s="43"/>
      <c r="V236" s="47"/>
      <c r="AC236" s="46"/>
      <c r="AD236" s="47"/>
      <c r="AE236" s="47"/>
      <c r="AF236" s="47"/>
      <c r="AG236" s="47"/>
    </row>
    <row r="237" spans="1:33" x14ac:dyDescent="0.25">
      <c r="A237" s="36"/>
      <c r="B237" s="37"/>
      <c r="C237"/>
      <c r="D237"/>
      <c r="E237"/>
      <c r="F237"/>
      <c r="G237"/>
      <c r="H237"/>
      <c r="I237"/>
      <c r="J237" s="42"/>
      <c r="K237" s="43"/>
      <c r="V237" s="47"/>
      <c r="AC237" s="46"/>
      <c r="AD237" s="47"/>
      <c r="AE237" s="47"/>
      <c r="AF237" s="47"/>
      <c r="AG237" s="47"/>
    </row>
    <row r="238" spans="1:33" x14ac:dyDescent="0.25">
      <c r="A238" s="36"/>
      <c r="B238" s="37"/>
      <c r="C238"/>
      <c r="D238"/>
      <c r="E238"/>
      <c r="F238"/>
      <c r="G238"/>
      <c r="H238"/>
      <c r="I238"/>
      <c r="J238" s="42"/>
      <c r="K238" s="43"/>
      <c r="V238" s="47"/>
      <c r="AC238" s="46"/>
      <c r="AD238" s="47"/>
      <c r="AE238" s="47"/>
      <c r="AF238" s="47"/>
      <c r="AG238" s="47"/>
    </row>
    <row r="239" spans="1:33" x14ac:dyDescent="0.25">
      <c r="A239" s="36"/>
      <c r="B239" s="37"/>
      <c r="C239"/>
      <c r="D239"/>
      <c r="E239"/>
      <c r="F239"/>
      <c r="G239"/>
      <c r="H239"/>
      <c r="I239"/>
      <c r="J239" s="42"/>
      <c r="K239" s="43"/>
      <c r="V239" s="47"/>
      <c r="AC239" s="46"/>
      <c r="AD239" s="47"/>
      <c r="AE239" s="47"/>
      <c r="AF239" s="47"/>
      <c r="AG239" s="47"/>
    </row>
    <row r="240" spans="1:33" x14ac:dyDescent="0.25">
      <c r="A240" s="36"/>
      <c r="B240" s="37"/>
      <c r="C240"/>
      <c r="D240"/>
      <c r="E240"/>
      <c r="F240"/>
      <c r="G240"/>
      <c r="H240"/>
      <c r="I240"/>
      <c r="J240" s="42"/>
      <c r="K240" s="43"/>
      <c r="V240" s="47"/>
      <c r="AC240" s="46"/>
      <c r="AD240" s="47"/>
      <c r="AE240" s="47"/>
      <c r="AF240" s="47"/>
      <c r="AG240" s="47"/>
    </row>
    <row r="241" spans="1:33" x14ac:dyDescent="0.25">
      <c r="A241" s="36"/>
      <c r="B241" s="37"/>
      <c r="C241"/>
      <c r="D241"/>
      <c r="E241"/>
      <c r="F241"/>
      <c r="G241"/>
      <c r="H241"/>
      <c r="I241"/>
      <c r="J241" s="42"/>
      <c r="K241" s="43"/>
      <c r="V241" s="47"/>
      <c r="AC241" s="46"/>
      <c r="AD241" s="47"/>
      <c r="AE241" s="47"/>
      <c r="AF241" s="47"/>
      <c r="AG241" s="47"/>
    </row>
    <row r="242" spans="1:33" x14ac:dyDescent="0.25">
      <c r="A242" s="36"/>
      <c r="B242" s="37"/>
      <c r="C242"/>
      <c r="D242"/>
      <c r="E242"/>
      <c r="F242"/>
      <c r="G242"/>
      <c r="H242"/>
      <c r="I242"/>
      <c r="J242" s="42"/>
      <c r="K242" s="43"/>
      <c r="V242" s="47"/>
      <c r="AC242" s="46"/>
      <c r="AD242" s="47"/>
      <c r="AE242" s="47"/>
      <c r="AF242" s="47"/>
      <c r="AG242" s="47"/>
    </row>
    <row r="243" spans="1:33" x14ac:dyDescent="0.25">
      <c r="A243" s="36"/>
      <c r="B243" s="37"/>
      <c r="C243"/>
      <c r="D243"/>
      <c r="E243"/>
      <c r="F243"/>
      <c r="G243"/>
      <c r="H243"/>
      <c r="I243"/>
      <c r="J243" s="42"/>
      <c r="K243" s="43"/>
      <c r="V243" s="47"/>
      <c r="AC243" s="46"/>
      <c r="AD243" s="47"/>
      <c r="AE243" s="47"/>
      <c r="AF243" s="47"/>
      <c r="AG243" s="47"/>
    </row>
    <row r="244" spans="1:33" x14ac:dyDescent="0.25">
      <c r="A244" s="36"/>
      <c r="B244" s="37"/>
      <c r="C244"/>
      <c r="D244"/>
      <c r="E244"/>
      <c r="F244"/>
      <c r="G244"/>
      <c r="H244"/>
      <c r="I244"/>
      <c r="J244" s="42"/>
      <c r="K244" s="43"/>
      <c r="P244" s="39"/>
      <c r="V244" s="47"/>
      <c r="AC244" s="46"/>
      <c r="AD244" s="47"/>
      <c r="AE244" s="47"/>
      <c r="AF244" s="47"/>
      <c r="AG244" s="47"/>
    </row>
    <row r="245" spans="1:33" x14ac:dyDescent="0.25">
      <c r="A245" s="36"/>
      <c r="B245" s="37"/>
      <c r="C245"/>
      <c r="D245"/>
      <c r="E245"/>
      <c r="F245"/>
      <c r="G245"/>
      <c r="H245"/>
      <c r="I245"/>
      <c r="J245" s="42"/>
      <c r="K245" s="43"/>
      <c r="V245" s="47"/>
      <c r="AC245" s="46"/>
      <c r="AD245" s="47"/>
      <c r="AE245" s="47"/>
      <c r="AF245" s="47"/>
      <c r="AG245" s="47"/>
    </row>
    <row r="246" spans="1:33" x14ac:dyDescent="0.25">
      <c r="A246" s="36"/>
      <c r="B246" s="37"/>
      <c r="C246" s="36"/>
      <c r="D246" s="37"/>
      <c r="E246" s="39"/>
      <c r="J246" s="42"/>
      <c r="K246" s="43"/>
      <c r="V246" s="47"/>
      <c r="AC246" s="46"/>
      <c r="AD246" s="47"/>
      <c r="AE246" s="47"/>
      <c r="AF246" s="47"/>
      <c r="AG246" s="47"/>
    </row>
    <row r="247" spans="1:33" x14ac:dyDescent="0.25">
      <c r="A247" s="60"/>
      <c r="B247" s="60"/>
      <c r="C247" s="60"/>
    </row>
  </sheetData>
  <mergeCells count="36">
    <mergeCell ref="A1:AD1"/>
    <mergeCell ref="A2:AD2"/>
    <mergeCell ref="A3:AD3"/>
    <mergeCell ref="A5:B5"/>
    <mergeCell ref="C5:D5"/>
    <mergeCell ref="E5:E7"/>
    <mergeCell ref="F5:G5"/>
    <mergeCell ref="H5:I5"/>
    <mergeCell ref="J5:J6"/>
    <mergeCell ref="K5:K7"/>
    <mergeCell ref="AH5:AH7"/>
    <mergeCell ref="N6:N7"/>
    <mergeCell ref="O6:O7"/>
    <mergeCell ref="P6:P7"/>
    <mergeCell ref="V6:V7"/>
    <mergeCell ref="L5:N5"/>
    <mergeCell ref="O5:V5"/>
    <mergeCell ref="W5:Z5"/>
    <mergeCell ref="AA5:AB5"/>
    <mergeCell ref="AC5:AG5"/>
    <mergeCell ref="AC6:AC7"/>
    <mergeCell ref="AD6:AD7"/>
    <mergeCell ref="AE6:AE7"/>
    <mergeCell ref="AF6:AF7"/>
    <mergeCell ref="AG6:AG7"/>
    <mergeCell ref="A247:C247"/>
    <mergeCell ref="H6:H7"/>
    <mergeCell ref="I6:I7"/>
    <mergeCell ref="L6:L7"/>
    <mergeCell ref="M6:M7"/>
    <mergeCell ref="A6:A7"/>
    <mergeCell ref="B6:B7"/>
    <mergeCell ref="C6:C7"/>
    <mergeCell ref="D6:D7"/>
    <mergeCell ref="F6:F7"/>
    <mergeCell ref="G6:G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Custer, David@Wildlife</dc:creator>
  <cp:lastModifiedBy>Custer, David@Wildlife</cp:lastModifiedBy>
  <dcterms:created xsi:type="dcterms:W3CDTF">2024-10-09T14:58:37Z</dcterms:created>
  <dcterms:modified xsi:type="dcterms:W3CDTF">2025-01-27T05:53:47Z</dcterms:modified>
</cp:coreProperties>
</file>