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ico\Documents\BDR\BR2016SPROUT\trunk\Administration\Project Management\Gantt Chart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54" i="1"/>
  <c r="G53" i="1"/>
  <c r="G55" i="1"/>
  <c r="G51" i="1"/>
  <c r="G21" i="1"/>
  <c r="G46" i="1"/>
  <c r="G45" i="1"/>
  <c r="G50" i="1"/>
  <c r="G7" i="1"/>
  <c r="G61" i="1"/>
</calcChain>
</file>

<file path=xl/sharedStrings.xml><?xml version="1.0" encoding="utf-8"?>
<sst xmlns="http://schemas.openxmlformats.org/spreadsheetml/2006/main" count="309" uniqueCount="143">
  <si>
    <t>Tire Selection</t>
  </si>
  <si>
    <t>Test batteries</t>
  </si>
  <si>
    <t>4 weeks</t>
  </si>
  <si>
    <t>7 weeks</t>
  </si>
  <si>
    <t>3 weeks</t>
  </si>
  <si>
    <t>2 weeks</t>
  </si>
  <si>
    <t>1 week</t>
  </si>
  <si>
    <t>Planning</t>
  </si>
  <si>
    <t>Sub-Task Category</t>
  </si>
  <si>
    <t>Chassis</t>
  </si>
  <si>
    <t>Suspension</t>
  </si>
  <si>
    <t>Low Voltage</t>
  </si>
  <si>
    <t>High Voltage</t>
  </si>
  <si>
    <t>Impact Attenuator</t>
  </si>
  <si>
    <t>Body</t>
  </si>
  <si>
    <t>8 weeks</t>
  </si>
  <si>
    <t>12 weeks</t>
  </si>
  <si>
    <t>Access to TTC</t>
  </si>
  <si>
    <t>Fabrication</t>
  </si>
  <si>
    <t>Wiring Diagram</t>
  </si>
  <si>
    <t>Circuit Diagram</t>
  </si>
  <si>
    <t>Harness Test</t>
  </si>
  <si>
    <t>Design</t>
  </si>
  <si>
    <t>Vehicle architecture conceptual design</t>
  </si>
  <si>
    <t>Tire selection</t>
  </si>
  <si>
    <t>Research and development</t>
  </si>
  <si>
    <t>Circuit diagram</t>
  </si>
  <si>
    <t>Wiring diagram</t>
  </si>
  <si>
    <t>Obtain Components</t>
  </si>
  <si>
    <t>Wiring Harness fabrication</t>
  </si>
  <si>
    <t>Money</t>
  </si>
  <si>
    <t>LV Components</t>
  </si>
  <si>
    <t>Accumulator Test</t>
  </si>
  <si>
    <t>Accumulator Box fabrication</t>
  </si>
  <si>
    <t>All Stacks fabrication</t>
  </si>
  <si>
    <t>First Battery Stack fabrication</t>
  </si>
  <si>
    <t>Obtain Componenets</t>
  </si>
  <si>
    <t>Batteries</t>
  </si>
  <si>
    <t>Battery Test</t>
  </si>
  <si>
    <t>Batteries, Machine Shop Access</t>
  </si>
  <si>
    <t>Machine Shop Acces, Welding Team</t>
  </si>
  <si>
    <t>Machine Shop Access, Protocase Sponsorship</t>
  </si>
  <si>
    <t>Accumulator Design</t>
  </si>
  <si>
    <t>Accumulator Box Design</t>
  </si>
  <si>
    <t>2 weels</t>
  </si>
  <si>
    <t>Test</t>
  </si>
  <si>
    <t>Extra IA device</t>
  </si>
  <si>
    <t>Concept Creation</t>
  </si>
  <si>
    <t>Firewall</t>
  </si>
  <si>
    <t>Seat</t>
  </si>
  <si>
    <t>Graphic Designer</t>
  </si>
  <si>
    <t>Extra material from chassis, Machine shop access, Welding Team</t>
  </si>
  <si>
    <t>Machine shop access</t>
  </si>
  <si>
    <t>Composites Team, Extra people, Wood shop access</t>
  </si>
  <si>
    <t>Steering</t>
  </si>
  <si>
    <t>Transmission</t>
  </si>
  <si>
    <t>Brakes</t>
  </si>
  <si>
    <t>Machine shop access, Welding Team</t>
  </si>
  <si>
    <t>Brake selection</t>
  </si>
  <si>
    <t>Brake Slelection</t>
  </si>
  <si>
    <t>R and D</t>
  </si>
  <si>
    <t>Duration</t>
  </si>
  <si>
    <t>Resources</t>
  </si>
  <si>
    <t>Cost</t>
  </si>
  <si>
    <t>6 weeks</t>
  </si>
  <si>
    <t>F. and Se. Completition, Concept Creation</t>
  </si>
  <si>
    <t>Coolant System</t>
  </si>
  <si>
    <t>B. Completion, P. Completion</t>
  </si>
  <si>
    <t>Testing</t>
  </si>
  <si>
    <t>Fluids/Heat transder Lab Access</t>
  </si>
  <si>
    <t>Composites Team, Wood shop access</t>
  </si>
  <si>
    <t>Total Cost</t>
  </si>
  <si>
    <t>P. Completion</t>
  </si>
  <si>
    <t>S. Design, Design</t>
  </si>
  <si>
    <t>First Stack Fabrication</t>
  </si>
  <si>
    <t>F. Design, Design</t>
  </si>
  <si>
    <t>S. Design, P. Completion</t>
  </si>
  <si>
    <t>Executive Board</t>
  </si>
  <si>
    <t>Phil Piper, Dante Archangeli</t>
  </si>
  <si>
    <t>Phil Piper</t>
  </si>
  <si>
    <t>Claire Mallon</t>
  </si>
  <si>
    <t>Jordan Gardner</t>
  </si>
  <si>
    <t>Sida Tang</t>
  </si>
  <si>
    <t>Yossi Kohrman-Glaser</t>
  </si>
  <si>
    <t>Dante Archangeli</t>
  </si>
  <si>
    <t>Holden Lessie-Bole</t>
  </si>
  <si>
    <t>Craig Wojtala</t>
  </si>
  <si>
    <t>Responsible Party**</t>
  </si>
  <si>
    <t>Project Activity Parameters - Based on Work Packages</t>
  </si>
  <si>
    <t>* Predecessor Activity is prefaced with sub-task acronym if activity falls within a different sub-task</t>
  </si>
  <si>
    <t>Predecessor Activity*</t>
  </si>
  <si>
    <t>Activity</t>
  </si>
  <si>
    <t>** A Party is responsible for the activities listed at, and below, their name</t>
  </si>
  <si>
    <t>Chassis Materials, A Fabricator, Money</t>
  </si>
  <si>
    <t>10 weeks</t>
  </si>
  <si>
    <t>Install</t>
  </si>
  <si>
    <t>Car Time</t>
  </si>
  <si>
    <t>5 weeks</t>
  </si>
  <si>
    <t>TTO Access</t>
  </si>
  <si>
    <t>Tires</t>
  </si>
  <si>
    <t>???</t>
  </si>
  <si>
    <t>Springs/Dampers</t>
  </si>
  <si>
    <t>Bearings</t>
  </si>
  <si>
    <t>Raw Material</t>
  </si>
  <si>
    <t>PCBS</t>
  </si>
  <si>
    <t>Micro Controller</t>
  </si>
  <si>
    <t>DAQ</t>
  </si>
  <si>
    <t>Wiring and Other</t>
  </si>
  <si>
    <t>Accumulator (Non Batteries</t>
  </si>
  <si>
    <t>Motor</t>
  </si>
  <si>
    <t>Motor Controller</t>
  </si>
  <si>
    <t>Steel and Aluminum Sheet</t>
  </si>
  <si>
    <t>Axles and tripos</t>
  </si>
  <si>
    <t>housing and hubs</t>
  </si>
  <si>
    <t>Rack</t>
  </si>
  <si>
    <t>Universal</t>
  </si>
  <si>
    <t>Raw Materials</t>
  </si>
  <si>
    <t>Steering Wheel</t>
  </si>
  <si>
    <t>Poron, Neoprene, Aluminum for heat spreaders</t>
  </si>
  <si>
    <t>Master Cyliner</t>
  </si>
  <si>
    <t>lines and hardware</t>
  </si>
  <si>
    <t>caliper and disk</t>
  </si>
  <si>
    <t>Pedal Box hardware</t>
  </si>
  <si>
    <t>Aluminum Stock</t>
  </si>
  <si>
    <t>Carbon Fiber</t>
  </si>
  <si>
    <t>Epoxy</t>
  </si>
  <si>
    <t>Foam</t>
  </si>
  <si>
    <t>Vacuum bagging Stuff</t>
  </si>
  <si>
    <t>Dacron</t>
  </si>
  <si>
    <t>Aluminum</t>
  </si>
  <si>
    <t>Insulating rubber</t>
  </si>
  <si>
    <t>Foam for Mold</t>
  </si>
  <si>
    <t>Foam Seat inserts</t>
  </si>
  <si>
    <t>Other Materials</t>
  </si>
  <si>
    <t>Work</t>
  </si>
  <si>
    <t>Material</t>
  </si>
  <si>
    <t>Paid</t>
  </si>
  <si>
    <t>Partially Paid</t>
  </si>
  <si>
    <t>Tilman</t>
  </si>
  <si>
    <t>Taha</t>
  </si>
  <si>
    <t>Eli</t>
  </si>
  <si>
    <t>Anton</t>
  </si>
  <si>
    <t>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</si>
</sst>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16" fontId="0" fillId="0" borderId="0" xfId="0" applyNumberFormat="1" applyFill="1"/>
    <xf numFmtId="0" fontId="3" fillId="0" borderId="0" xfId="0" applyFont="1" applyFill="1"/>
    <xf numFmtId="164" fontId="0" fillId="0" borderId="0" xfId="0" applyNumberFormat="1" applyFill="1"/>
    <xf numFmtId="0" fontId="0" fillId="0" borderId="1" xfId="0" applyFill="1" applyBorder="1"/>
    <xf numFmtId="16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top"/>
    </xf>
    <xf numFmtId="0" fontId="0" fillId="0" borderId="0" xfId="0" applyFill="1" applyBorder="1"/>
    <xf numFmtId="16" fontId="0" fillId="0" borderId="0" xfId="0" applyNumberFormat="1" applyFill="1" applyBorder="1"/>
    <xf numFmtId="164" fontId="0" fillId="0" borderId="0" xfId="0" applyNumberFormat="1" applyFill="1" applyBorder="1"/>
    <xf numFmtId="16" fontId="4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4" fillId="0" borderId="1" xfId="0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0" fontId="0" fillId="0" borderId="2" xfId="0" applyFill="1" applyBorder="1"/>
    <xf numFmtId="16" fontId="0" fillId="0" borderId="2" xfId="0" applyNumberFormat="1" applyFill="1" applyBorder="1"/>
    <xf numFmtId="164" fontId="0" fillId="0" borderId="2" xfId="0" applyNumberFormat="1" applyFill="1" applyBorder="1"/>
    <xf numFmtId="164" fontId="0" fillId="2" borderId="0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 applyBorder="1"/>
    <xf numFmtId="0" fontId="0" fillId="2" borderId="0" xfId="0" applyFill="1"/>
    <xf numFmtId="0" fontId="0" fillId="3" borderId="0" xfId="0" applyFill="1"/>
    <xf numFmtId="0" fontId="6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2" xfId="0" applyFill="1" applyBorder="1" applyAlignment="1">
      <alignment horizontal="center" vertical="top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C43" zoomScale="125" zoomScaleNormal="125" zoomScalePageLayoutView="125" workbookViewId="0">
      <selection activeCell="E64" sqref="E64"/>
    </sheetView>
  </sheetViews>
  <sheetFormatPr defaultColWidth="10.875" defaultRowHeight="15.75" x14ac:dyDescent="0.25"/>
  <cols>
    <col min="1" max="1" width="17" style="1" customWidth="1"/>
    <col min="2" max="2" width="32.125" style="1" customWidth="1"/>
    <col min="3" max="3" width="20.5" style="1" customWidth="1"/>
    <col min="4" max="4" width="8.5" style="1" customWidth="1"/>
    <col min="5" max="5" width="17.625" style="1" customWidth="1"/>
    <col min="6" max="6" width="10.875" style="4" customWidth="1"/>
    <col min="7" max="10" width="10.875" style="1" customWidth="1"/>
    <col min="11" max="16384" width="10.875" style="1"/>
  </cols>
  <sheetData>
    <row r="1" spans="1:63" ht="18.75" x14ac:dyDescent="0.25">
      <c r="A1" s="26" t="s">
        <v>88</v>
      </c>
      <c r="B1" s="26"/>
      <c r="C1" s="26"/>
      <c r="D1" s="26"/>
      <c r="E1" s="26"/>
      <c r="F1" s="26"/>
      <c r="G1" s="26"/>
      <c r="H1" s="2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63" x14ac:dyDescent="0.25">
      <c r="A2" s="8" t="s">
        <v>8</v>
      </c>
      <c r="B2" s="5" t="s">
        <v>91</v>
      </c>
      <c r="C2" s="5" t="s">
        <v>90</v>
      </c>
      <c r="D2" s="5" t="s">
        <v>61</v>
      </c>
      <c r="E2" s="5" t="s">
        <v>87</v>
      </c>
      <c r="F2" s="5" t="s">
        <v>62</v>
      </c>
      <c r="G2" s="7" t="s">
        <v>63</v>
      </c>
      <c r="H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x14ac:dyDescent="0.25">
      <c r="A3" s="8" t="s">
        <v>7</v>
      </c>
      <c r="B3" s="5" t="s">
        <v>23</v>
      </c>
      <c r="C3" s="6"/>
      <c r="D3" s="6" t="s">
        <v>2</v>
      </c>
      <c r="E3" s="5" t="s">
        <v>77</v>
      </c>
      <c r="F3" s="5"/>
      <c r="G3" s="7"/>
      <c r="H3" s="9"/>
      <c r="I3" s="24"/>
      <c r="J3" s="1" t="s">
        <v>137</v>
      </c>
    </row>
    <row r="4" spans="1:63" x14ac:dyDescent="0.25">
      <c r="A4" s="27" t="s">
        <v>9</v>
      </c>
      <c r="B4" s="9" t="s">
        <v>22</v>
      </c>
      <c r="C4" s="10" t="s">
        <v>72</v>
      </c>
      <c r="D4" s="10" t="s">
        <v>15</v>
      </c>
      <c r="E4" s="9" t="s">
        <v>78</v>
      </c>
      <c r="F4" s="9"/>
      <c r="G4" s="21">
        <v>3500</v>
      </c>
      <c r="H4" s="9" t="s">
        <v>134</v>
      </c>
      <c r="I4" s="25"/>
      <c r="J4" s="1" t="s">
        <v>136</v>
      </c>
    </row>
    <row r="5" spans="1:63" x14ac:dyDescent="0.25">
      <c r="A5" s="28"/>
      <c r="B5" s="5" t="s">
        <v>18</v>
      </c>
      <c r="C5" s="6" t="s">
        <v>22</v>
      </c>
      <c r="D5" s="6" t="s">
        <v>16</v>
      </c>
      <c r="E5" s="5"/>
      <c r="F5" s="5" t="s">
        <v>93</v>
      </c>
      <c r="G5" s="22">
        <v>1000</v>
      </c>
      <c r="H5" s="9" t="s">
        <v>135</v>
      </c>
    </row>
    <row r="6" spans="1:63" x14ac:dyDescent="0.25">
      <c r="A6" s="27" t="s">
        <v>10</v>
      </c>
      <c r="B6" s="9" t="s">
        <v>24</v>
      </c>
      <c r="C6" s="10" t="s">
        <v>72</v>
      </c>
      <c r="D6" s="10" t="s">
        <v>5</v>
      </c>
      <c r="E6" s="9" t="s">
        <v>79</v>
      </c>
      <c r="F6" s="9" t="s">
        <v>17</v>
      </c>
      <c r="G6" s="23">
        <v>500</v>
      </c>
      <c r="H6" s="9" t="s">
        <v>98</v>
      </c>
    </row>
    <row r="7" spans="1:63" x14ac:dyDescent="0.25">
      <c r="A7" s="27"/>
      <c r="B7" s="9" t="s">
        <v>25</v>
      </c>
      <c r="C7" s="10" t="s">
        <v>72</v>
      </c>
      <c r="D7" s="10" t="s">
        <v>94</v>
      </c>
      <c r="E7" s="9"/>
      <c r="F7" s="9" t="s">
        <v>0</v>
      </c>
      <c r="G7" s="11">
        <f>4*181+4*170+4*186</f>
        <v>2148</v>
      </c>
      <c r="H7" s="9" t="s">
        <v>99</v>
      </c>
    </row>
    <row r="8" spans="1:63" x14ac:dyDescent="0.25">
      <c r="A8" s="27"/>
      <c r="B8" s="9" t="s">
        <v>28</v>
      </c>
      <c r="C8" s="10" t="s">
        <v>60</v>
      </c>
      <c r="D8" s="10" t="s">
        <v>5</v>
      </c>
      <c r="E8" s="9"/>
      <c r="F8" s="9" t="s">
        <v>30</v>
      </c>
      <c r="G8" s="11" t="s">
        <v>100</v>
      </c>
      <c r="H8" s="9" t="s">
        <v>101</v>
      </c>
    </row>
    <row r="9" spans="1:63" x14ac:dyDescent="0.25">
      <c r="A9" s="27"/>
      <c r="B9" s="9" t="s">
        <v>18</v>
      </c>
      <c r="C9" s="10" t="s">
        <v>60</v>
      </c>
      <c r="D9" s="10" t="s">
        <v>5</v>
      </c>
      <c r="E9" s="9"/>
      <c r="F9" s="9" t="s">
        <v>40</v>
      </c>
      <c r="G9" s="11" t="s">
        <v>100</v>
      </c>
      <c r="H9" s="9" t="s">
        <v>102</v>
      </c>
    </row>
    <row r="10" spans="1:63" x14ac:dyDescent="0.25">
      <c r="A10" s="28"/>
      <c r="B10" s="5" t="s">
        <v>95</v>
      </c>
      <c r="C10" s="6" t="s">
        <v>18</v>
      </c>
      <c r="D10" s="6" t="s">
        <v>6</v>
      </c>
      <c r="E10" s="5"/>
      <c r="F10" s="7" t="s">
        <v>96</v>
      </c>
      <c r="G10" s="7" t="s">
        <v>100</v>
      </c>
      <c r="H10" s="9" t="s">
        <v>103</v>
      </c>
    </row>
    <row r="11" spans="1:63" x14ac:dyDescent="0.25">
      <c r="A11" s="27" t="s">
        <v>11</v>
      </c>
      <c r="B11" s="9" t="s">
        <v>26</v>
      </c>
      <c r="C11" s="10" t="s">
        <v>72</v>
      </c>
      <c r="D11" s="10" t="s">
        <v>4</v>
      </c>
      <c r="E11" s="9" t="s">
        <v>79</v>
      </c>
      <c r="F11" s="9"/>
      <c r="G11" s="11" t="s">
        <v>100</v>
      </c>
      <c r="H11" s="9" t="s">
        <v>104</v>
      </c>
    </row>
    <row r="12" spans="1:63" x14ac:dyDescent="0.25">
      <c r="A12" s="27"/>
      <c r="B12" s="9" t="s">
        <v>27</v>
      </c>
      <c r="C12" s="10" t="s">
        <v>20</v>
      </c>
      <c r="D12" s="10" t="s">
        <v>5</v>
      </c>
      <c r="E12" s="9" t="s">
        <v>140</v>
      </c>
      <c r="F12" s="9"/>
      <c r="G12" s="11" t="s">
        <v>100</v>
      </c>
      <c r="H12" s="9" t="s">
        <v>105</v>
      </c>
    </row>
    <row r="13" spans="1:63" x14ac:dyDescent="0.25">
      <c r="A13" s="27"/>
      <c r="B13" s="9" t="s">
        <v>28</v>
      </c>
      <c r="C13" s="9" t="s">
        <v>19</v>
      </c>
      <c r="D13" s="10" t="s">
        <v>5</v>
      </c>
      <c r="E13" s="9" t="s">
        <v>141</v>
      </c>
      <c r="F13" s="9" t="s">
        <v>30</v>
      </c>
      <c r="G13" s="11" t="s">
        <v>100</v>
      </c>
      <c r="H13" s="9" t="s">
        <v>106</v>
      </c>
    </row>
    <row r="14" spans="1:63" x14ac:dyDescent="0.25">
      <c r="A14" s="27"/>
      <c r="B14" s="9" t="s">
        <v>29</v>
      </c>
      <c r="C14" s="10" t="s">
        <v>28</v>
      </c>
      <c r="D14" s="10" t="s">
        <v>2</v>
      </c>
      <c r="E14" s="9" t="s">
        <v>142</v>
      </c>
      <c r="F14" s="9" t="s">
        <v>31</v>
      </c>
      <c r="G14" s="11" t="s">
        <v>100</v>
      </c>
      <c r="H14" s="9" t="s">
        <v>107</v>
      </c>
    </row>
    <row r="15" spans="1:63" x14ac:dyDescent="0.25">
      <c r="A15" s="27"/>
      <c r="B15" s="9" t="s">
        <v>21</v>
      </c>
      <c r="C15" s="10" t="s">
        <v>18</v>
      </c>
      <c r="D15" s="10" t="s">
        <v>5</v>
      </c>
      <c r="E15" s="9"/>
      <c r="F15" s="9"/>
      <c r="G15" s="11"/>
      <c r="H15" s="9"/>
    </row>
    <row r="16" spans="1:63" x14ac:dyDescent="0.25">
      <c r="A16" s="28"/>
      <c r="B16" s="5" t="s">
        <v>95</v>
      </c>
      <c r="C16" s="6" t="s">
        <v>18</v>
      </c>
      <c r="D16" s="6" t="s">
        <v>6</v>
      </c>
      <c r="E16" s="5"/>
      <c r="F16" s="7" t="s">
        <v>96</v>
      </c>
      <c r="G16" s="7"/>
      <c r="H16" s="9"/>
    </row>
    <row r="17" spans="1:21" x14ac:dyDescent="0.25">
      <c r="A17" s="27" t="s">
        <v>12</v>
      </c>
      <c r="B17" s="9" t="s">
        <v>19</v>
      </c>
      <c r="C17" s="12" t="s">
        <v>72</v>
      </c>
      <c r="D17" s="10" t="s">
        <v>97</v>
      </c>
      <c r="E17" s="9" t="s">
        <v>79</v>
      </c>
      <c r="F17" s="9"/>
      <c r="G17" s="23">
        <v>5000</v>
      </c>
      <c r="H17" s="9" t="s">
        <v>37</v>
      </c>
    </row>
    <row r="18" spans="1:21" x14ac:dyDescent="0.25">
      <c r="A18" s="27"/>
      <c r="B18" s="9" t="s">
        <v>28</v>
      </c>
      <c r="C18" s="10" t="s">
        <v>19</v>
      </c>
      <c r="D18" s="10" t="s">
        <v>6</v>
      </c>
      <c r="E18" s="9" t="s">
        <v>139</v>
      </c>
      <c r="F18" s="9" t="s">
        <v>30</v>
      </c>
      <c r="G18" s="11" t="s">
        <v>100</v>
      </c>
      <c r="H18" s="9" t="s">
        <v>108</v>
      </c>
    </row>
    <row r="19" spans="1:21" x14ac:dyDescent="0.25">
      <c r="A19" s="27"/>
      <c r="B19" s="9" t="s">
        <v>1</v>
      </c>
      <c r="C19" s="10" t="s">
        <v>36</v>
      </c>
      <c r="D19" s="10" t="s">
        <v>5</v>
      </c>
      <c r="E19" s="9"/>
      <c r="F19" s="9" t="s">
        <v>37</v>
      </c>
      <c r="G19" s="21">
        <f>1800+1800+300</f>
        <v>3900</v>
      </c>
      <c r="H19" s="9" t="s">
        <v>109</v>
      </c>
    </row>
    <row r="20" spans="1:21" x14ac:dyDescent="0.25">
      <c r="A20" s="27"/>
      <c r="B20" s="9" t="s">
        <v>35</v>
      </c>
      <c r="C20" s="10" t="s">
        <v>38</v>
      </c>
      <c r="D20" s="10" t="s">
        <v>5</v>
      </c>
      <c r="E20" s="9"/>
      <c r="F20" s="9" t="s">
        <v>39</v>
      </c>
      <c r="G20" s="23">
        <v>3200</v>
      </c>
      <c r="H20" s="9" t="s">
        <v>110</v>
      </c>
    </row>
    <row r="21" spans="1:21" x14ac:dyDescent="0.25">
      <c r="A21" s="27"/>
      <c r="B21" s="9" t="s">
        <v>34</v>
      </c>
      <c r="C21" s="10" t="s">
        <v>74</v>
      </c>
      <c r="D21" s="10" t="s">
        <v>5</v>
      </c>
      <c r="E21" s="9"/>
      <c r="F21" s="9" t="s">
        <v>39</v>
      </c>
      <c r="G21" s="11">
        <f>37.5+16+100</f>
        <v>153.5</v>
      </c>
      <c r="H21" s="9" t="s">
        <v>118</v>
      </c>
    </row>
    <row r="22" spans="1:21" x14ac:dyDescent="0.25">
      <c r="A22" s="27"/>
      <c r="B22" s="9" t="s">
        <v>33</v>
      </c>
      <c r="C22" s="10" t="s">
        <v>42</v>
      </c>
      <c r="D22" s="10" t="s">
        <v>4</v>
      </c>
      <c r="E22" s="9"/>
      <c r="F22" s="9" t="s">
        <v>41</v>
      </c>
      <c r="G22" s="11"/>
      <c r="H22" s="9"/>
      <c r="R22" s="3"/>
      <c r="S22" s="3"/>
      <c r="T22" s="3"/>
      <c r="U22" s="3"/>
    </row>
    <row r="23" spans="1:21" x14ac:dyDescent="0.25">
      <c r="A23" s="27"/>
      <c r="B23" s="9" t="s">
        <v>32</v>
      </c>
      <c r="C23" s="10" t="s">
        <v>43</v>
      </c>
      <c r="D23" s="10" t="s">
        <v>44</v>
      </c>
      <c r="E23" s="9"/>
      <c r="F23" s="9"/>
      <c r="G23" s="11"/>
      <c r="H23" s="9"/>
    </row>
    <row r="24" spans="1:21" x14ac:dyDescent="0.25">
      <c r="A24" s="28"/>
      <c r="B24" s="15" t="s">
        <v>95</v>
      </c>
      <c r="C24" s="16" t="s">
        <v>18</v>
      </c>
      <c r="D24" s="16" t="s">
        <v>6</v>
      </c>
      <c r="E24" s="15"/>
      <c r="F24" s="17" t="s">
        <v>96</v>
      </c>
      <c r="G24" s="7"/>
      <c r="H24" s="9"/>
    </row>
    <row r="25" spans="1:21" x14ac:dyDescent="0.25">
      <c r="A25" s="27" t="s">
        <v>13</v>
      </c>
      <c r="B25" s="9" t="s">
        <v>22</v>
      </c>
      <c r="C25" s="12" t="s">
        <v>72</v>
      </c>
      <c r="D25" s="10" t="s">
        <v>5</v>
      </c>
      <c r="E25" s="9" t="s">
        <v>80</v>
      </c>
      <c r="F25" s="9"/>
      <c r="G25" s="11">
        <v>100</v>
      </c>
      <c r="H25" s="9"/>
    </row>
    <row r="26" spans="1:21" x14ac:dyDescent="0.25">
      <c r="A26" s="27"/>
      <c r="B26" s="9" t="s">
        <v>28</v>
      </c>
      <c r="C26" s="10" t="s">
        <v>22</v>
      </c>
      <c r="D26" s="10" t="s">
        <v>6</v>
      </c>
      <c r="E26" s="9"/>
      <c r="F26" s="9" t="s">
        <v>30</v>
      </c>
      <c r="H26" s="9"/>
    </row>
    <row r="27" spans="1:21" x14ac:dyDescent="0.25">
      <c r="A27" s="27"/>
      <c r="B27" s="9" t="s">
        <v>18</v>
      </c>
      <c r="C27" s="10" t="s">
        <v>22</v>
      </c>
      <c r="D27" s="10" t="s">
        <v>6</v>
      </c>
      <c r="E27" s="9"/>
      <c r="F27" s="9" t="s">
        <v>51</v>
      </c>
      <c r="G27" s="11"/>
      <c r="H27" s="9"/>
    </row>
    <row r="28" spans="1:21" x14ac:dyDescent="0.25">
      <c r="A28" s="27"/>
      <c r="B28" s="9" t="s">
        <v>45</v>
      </c>
      <c r="C28" s="10" t="s">
        <v>18</v>
      </c>
      <c r="D28" s="10" t="s">
        <v>6</v>
      </c>
      <c r="E28" s="9"/>
      <c r="F28" s="9" t="s">
        <v>46</v>
      </c>
      <c r="G28" s="11"/>
      <c r="H28" s="9"/>
    </row>
    <row r="29" spans="1:21" x14ac:dyDescent="0.25">
      <c r="A29" s="28"/>
      <c r="B29" s="15" t="s">
        <v>95</v>
      </c>
      <c r="C29" s="16" t="s">
        <v>18</v>
      </c>
      <c r="D29" s="16" t="s">
        <v>6</v>
      </c>
      <c r="E29" s="15"/>
      <c r="F29" s="17" t="s">
        <v>96</v>
      </c>
      <c r="G29" s="7"/>
      <c r="H29" s="9"/>
    </row>
    <row r="30" spans="1:21" x14ac:dyDescent="0.25">
      <c r="A30" s="27" t="s">
        <v>48</v>
      </c>
      <c r="B30" s="9" t="s">
        <v>22</v>
      </c>
      <c r="C30" s="12" t="s">
        <v>72</v>
      </c>
      <c r="D30" s="9" t="s">
        <v>5</v>
      </c>
      <c r="E30" s="9" t="s">
        <v>81</v>
      </c>
      <c r="F30" s="9"/>
      <c r="G30" s="11">
        <v>80</v>
      </c>
      <c r="H30" s="9" t="s">
        <v>129</v>
      </c>
    </row>
    <row r="31" spans="1:21" x14ac:dyDescent="0.25">
      <c r="A31" s="27"/>
      <c r="B31" s="9" t="s">
        <v>28</v>
      </c>
      <c r="C31" s="10" t="s">
        <v>22</v>
      </c>
      <c r="D31" s="10" t="s">
        <v>6</v>
      </c>
      <c r="E31" s="9"/>
      <c r="F31" s="9" t="s">
        <v>30</v>
      </c>
      <c r="G31" s="11">
        <v>100</v>
      </c>
      <c r="H31" s="9" t="s">
        <v>130</v>
      </c>
    </row>
    <row r="32" spans="1:21" x14ac:dyDescent="0.25">
      <c r="A32" s="27"/>
      <c r="B32" s="9" t="s">
        <v>18</v>
      </c>
      <c r="C32" s="10" t="s">
        <v>73</v>
      </c>
      <c r="D32" s="9" t="s">
        <v>5</v>
      </c>
      <c r="E32" s="9"/>
      <c r="F32" s="9" t="s">
        <v>52</v>
      </c>
      <c r="G32" s="11"/>
      <c r="H32" s="9"/>
      <c r="J32" s="31"/>
      <c r="L32" s="2"/>
      <c r="M32" s="2"/>
    </row>
    <row r="33" spans="1:13" x14ac:dyDescent="0.25">
      <c r="A33" s="28"/>
      <c r="B33" s="15" t="s">
        <v>95</v>
      </c>
      <c r="C33" s="16" t="s">
        <v>18</v>
      </c>
      <c r="D33" s="16" t="s">
        <v>6</v>
      </c>
      <c r="E33" s="15"/>
      <c r="F33" s="17" t="s">
        <v>96</v>
      </c>
      <c r="G33" s="7"/>
      <c r="H33" s="9"/>
      <c r="J33" s="31"/>
      <c r="L33" s="2"/>
      <c r="M33" s="2"/>
    </row>
    <row r="34" spans="1:13" x14ac:dyDescent="0.25">
      <c r="A34" s="27" t="s">
        <v>49</v>
      </c>
      <c r="B34" s="9" t="s">
        <v>22</v>
      </c>
      <c r="C34" s="12" t="s">
        <v>72</v>
      </c>
      <c r="D34" s="9" t="s">
        <v>4</v>
      </c>
      <c r="E34" s="9" t="s">
        <v>81</v>
      </c>
      <c r="F34" s="9"/>
      <c r="G34" s="11">
        <v>100</v>
      </c>
      <c r="H34" s="9" t="s">
        <v>131</v>
      </c>
      <c r="J34" s="31"/>
      <c r="L34" s="2"/>
    </row>
    <row r="35" spans="1:13" x14ac:dyDescent="0.25">
      <c r="A35" s="27"/>
      <c r="B35" s="9" t="s">
        <v>28</v>
      </c>
      <c r="C35" s="10" t="s">
        <v>22</v>
      </c>
      <c r="D35" s="10" t="s">
        <v>6</v>
      </c>
      <c r="E35" s="9"/>
      <c r="F35" s="9" t="s">
        <v>30</v>
      </c>
      <c r="G35" s="11">
        <v>150</v>
      </c>
      <c r="H35" s="9" t="s">
        <v>132</v>
      </c>
      <c r="J35" s="31"/>
      <c r="L35" s="2"/>
    </row>
    <row r="36" spans="1:13" x14ac:dyDescent="0.25">
      <c r="A36" s="27"/>
      <c r="B36" s="9" t="s">
        <v>18</v>
      </c>
      <c r="C36" s="10" t="s">
        <v>75</v>
      </c>
      <c r="D36" s="9" t="s">
        <v>3</v>
      </c>
      <c r="E36" s="9"/>
      <c r="F36" s="9" t="s">
        <v>53</v>
      </c>
      <c r="G36" s="11">
        <v>50</v>
      </c>
      <c r="H36" s="9" t="s">
        <v>133</v>
      </c>
    </row>
    <row r="37" spans="1:13" x14ac:dyDescent="0.25">
      <c r="A37" s="28"/>
      <c r="B37" s="15" t="s">
        <v>95</v>
      </c>
      <c r="C37" s="16" t="s">
        <v>18</v>
      </c>
      <c r="D37" s="16" t="s">
        <v>6</v>
      </c>
      <c r="E37" s="15"/>
      <c r="F37" s="17" t="s">
        <v>96</v>
      </c>
      <c r="G37" s="7"/>
      <c r="H37" s="9"/>
    </row>
    <row r="38" spans="1:13" x14ac:dyDescent="0.25">
      <c r="A38" s="27" t="s">
        <v>14</v>
      </c>
      <c r="B38" s="9" t="s">
        <v>47</v>
      </c>
      <c r="C38" s="12" t="s">
        <v>72</v>
      </c>
      <c r="D38" s="10" t="s">
        <v>2</v>
      </c>
      <c r="E38" s="9" t="s">
        <v>82</v>
      </c>
      <c r="F38" s="9" t="s">
        <v>50</v>
      </c>
      <c r="G38" s="11">
        <v>0</v>
      </c>
      <c r="H38" s="9" t="s">
        <v>124</v>
      </c>
    </row>
    <row r="39" spans="1:13" x14ac:dyDescent="0.25">
      <c r="A39" s="27"/>
      <c r="B39" s="9" t="s">
        <v>22</v>
      </c>
      <c r="C39" s="10" t="s">
        <v>65</v>
      </c>
      <c r="D39" s="9" t="s">
        <v>2</v>
      </c>
      <c r="E39" s="9" t="s">
        <v>81</v>
      </c>
      <c r="F39" s="9"/>
      <c r="G39" s="11">
        <v>150</v>
      </c>
      <c r="H39" s="9" t="s">
        <v>125</v>
      </c>
    </row>
    <row r="40" spans="1:13" x14ac:dyDescent="0.25">
      <c r="A40" s="27"/>
      <c r="B40" s="9" t="s">
        <v>28</v>
      </c>
      <c r="C40" s="10" t="s">
        <v>22</v>
      </c>
      <c r="D40" s="9" t="s">
        <v>6</v>
      </c>
      <c r="E40" s="9" t="s">
        <v>138</v>
      </c>
      <c r="F40" s="9" t="s">
        <v>30</v>
      </c>
      <c r="G40" s="11">
        <v>300</v>
      </c>
      <c r="H40" s="9" t="s">
        <v>126</v>
      </c>
    </row>
    <row r="41" spans="1:13" x14ac:dyDescent="0.25">
      <c r="A41" s="27"/>
      <c r="B41" s="9" t="s">
        <v>18</v>
      </c>
      <c r="C41" s="10" t="s">
        <v>28</v>
      </c>
      <c r="D41" s="9" t="s">
        <v>64</v>
      </c>
      <c r="E41" s="9"/>
      <c r="F41" s="9" t="s">
        <v>53</v>
      </c>
      <c r="G41" s="11">
        <v>150</v>
      </c>
      <c r="H41" s="9" t="s">
        <v>127</v>
      </c>
    </row>
    <row r="42" spans="1:13" x14ac:dyDescent="0.25">
      <c r="A42" s="28"/>
      <c r="B42" s="15" t="s">
        <v>95</v>
      </c>
      <c r="C42" s="16" t="s">
        <v>18</v>
      </c>
      <c r="D42" s="16" t="s">
        <v>6</v>
      </c>
      <c r="E42" s="15"/>
      <c r="F42" s="17" t="s">
        <v>96</v>
      </c>
      <c r="G42" s="7">
        <v>50</v>
      </c>
      <c r="H42" s="9" t="s">
        <v>128</v>
      </c>
    </row>
    <row r="43" spans="1:13" x14ac:dyDescent="0.25">
      <c r="A43" s="32" t="s">
        <v>54</v>
      </c>
      <c r="B43" s="18" t="s">
        <v>22</v>
      </c>
      <c r="C43" s="19" t="s">
        <v>76</v>
      </c>
      <c r="D43" s="18" t="s">
        <v>2</v>
      </c>
      <c r="E43" s="18" t="s">
        <v>83</v>
      </c>
      <c r="F43" s="18"/>
      <c r="G43" s="20">
        <v>330</v>
      </c>
      <c r="H43" s="9" t="s">
        <v>114</v>
      </c>
    </row>
    <row r="44" spans="1:13" x14ac:dyDescent="0.25">
      <c r="A44" s="27"/>
      <c r="B44" s="9" t="s">
        <v>28</v>
      </c>
      <c r="C44" s="10" t="s">
        <v>22</v>
      </c>
      <c r="D44" s="9" t="s">
        <v>6</v>
      </c>
      <c r="E44" s="9"/>
      <c r="F44" s="9" t="s">
        <v>30</v>
      </c>
      <c r="G44" s="11">
        <v>140</v>
      </c>
      <c r="H44" s="9" t="s">
        <v>115</v>
      </c>
    </row>
    <row r="45" spans="1:13" x14ac:dyDescent="0.25">
      <c r="A45" s="27"/>
      <c r="B45" s="9" t="s">
        <v>18</v>
      </c>
      <c r="C45" s="10" t="s">
        <v>36</v>
      </c>
      <c r="D45" s="9" t="s">
        <v>2</v>
      </c>
      <c r="E45" s="9"/>
      <c r="F45" s="9" t="s">
        <v>57</v>
      </c>
      <c r="G45" s="11">
        <f>8+20+40+25+15+30+15</f>
        <v>153</v>
      </c>
      <c r="H45" s="9" t="s">
        <v>116</v>
      </c>
    </row>
    <row r="46" spans="1:13" x14ac:dyDescent="0.25">
      <c r="A46" s="28"/>
      <c r="B46" s="15" t="s">
        <v>95</v>
      </c>
      <c r="C46" s="16" t="s">
        <v>18</v>
      </c>
      <c r="D46" s="16" t="s">
        <v>6</v>
      </c>
      <c r="E46" s="15"/>
      <c r="F46" s="17" t="s">
        <v>96</v>
      </c>
      <c r="G46" s="7">
        <f>70+20+10+50+30</f>
        <v>180</v>
      </c>
      <c r="H46" s="9" t="s">
        <v>117</v>
      </c>
    </row>
    <row r="47" spans="1:13" x14ac:dyDescent="0.25">
      <c r="A47" s="27" t="s">
        <v>55</v>
      </c>
      <c r="B47" s="9" t="s">
        <v>22</v>
      </c>
      <c r="C47" s="10" t="s">
        <v>72</v>
      </c>
      <c r="D47" s="9" t="s">
        <v>2</v>
      </c>
      <c r="E47" s="9" t="s">
        <v>84</v>
      </c>
      <c r="F47" s="9"/>
      <c r="G47" s="11">
        <v>300</v>
      </c>
      <c r="H47" s="9" t="s">
        <v>111</v>
      </c>
    </row>
    <row r="48" spans="1:13" x14ac:dyDescent="0.25">
      <c r="A48" s="27"/>
      <c r="B48" s="13" t="s">
        <v>28</v>
      </c>
      <c r="C48" s="12" t="s">
        <v>22</v>
      </c>
      <c r="D48" s="13" t="s">
        <v>6</v>
      </c>
      <c r="E48" s="9"/>
      <c r="F48" s="13" t="s">
        <v>30</v>
      </c>
      <c r="G48" s="14">
        <v>100</v>
      </c>
      <c r="H48" s="9" t="s">
        <v>102</v>
      </c>
    </row>
    <row r="49" spans="1:8" x14ac:dyDescent="0.25">
      <c r="A49" s="27"/>
      <c r="B49" s="9" t="s">
        <v>18</v>
      </c>
      <c r="C49" s="10" t="s">
        <v>28</v>
      </c>
      <c r="D49" s="9" t="s">
        <v>4</v>
      </c>
      <c r="E49" s="9"/>
      <c r="F49" s="9" t="s">
        <v>57</v>
      </c>
      <c r="G49" s="11">
        <v>1000</v>
      </c>
      <c r="H49" s="9" t="s">
        <v>112</v>
      </c>
    </row>
    <row r="50" spans="1:8" x14ac:dyDescent="0.25">
      <c r="A50" s="28"/>
      <c r="B50" s="15" t="s">
        <v>95</v>
      </c>
      <c r="C50" s="16" t="s">
        <v>18</v>
      </c>
      <c r="D50" s="16" t="s">
        <v>6</v>
      </c>
      <c r="E50" s="15"/>
      <c r="F50" s="17" t="s">
        <v>96</v>
      </c>
      <c r="G50" s="7">
        <f>2*1000+2*800+2*200</f>
        <v>4000</v>
      </c>
      <c r="H50" s="9" t="s">
        <v>113</v>
      </c>
    </row>
    <row r="51" spans="1:8" x14ac:dyDescent="0.25">
      <c r="A51" s="27" t="s">
        <v>56</v>
      </c>
      <c r="B51" s="9" t="s">
        <v>58</v>
      </c>
      <c r="C51" s="10" t="s">
        <v>72</v>
      </c>
      <c r="D51" s="9" t="s">
        <v>6</v>
      </c>
      <c r="E51" s="9" t="s">
        <v>85</v>
      </c>
      <c r="F51" s="9"/>
      <c r="G51" s="11">
        <f>2*86</f>
        <v>172</v>
      </c>
      <c r="H51" s="9" t="s">
        <v>119</v>
      </c>
    </row>
    <row r="52" spans="1:8" x14ac:dyDescent="0.25">
      <c r="A52" s="27"/>
      <c r="B52" s="9" t="s">
        <v>22</v>
      </c>
      <c r="C52" s="10" t="s">
        <v>59</v>
      </c>
      <c r="D52" s="10" t="s">
        <v>4</v>
      </c>
      <c r="E52" s="9"/>
      <c r="F52" s="9"/>
      <c r="G52" s="11" t="s">
        <v>100</v>
      </c>
      <c r="H52" s="9" t="s">
        <v>121</v>
      </c>
    </row>
    <row r="53" spans="1:8" x14ac:dyDescent="0.25">
      <c r="A53" s="27"/>
      <c r="B53" s="9" t="s">
        <v>28</v>
      </c>
      <c r="C53" s="10" t="s">
        <v>22</v>
      </c>
      <c r="D53" s="9" t="s">
        <v>6</v>
      </c>
      <c r="E53" s="9"/>
      <c r="F53" s="9" t="s">
        <v>30</v>
      </c>
      <c r="G53" s="11">
        <f>4*2+2*36+4</f>
        <v>84</v>
      </c>
      <c r="H53" s="9" t="s">
        <v>120</v>
      </c>
    </row>
    <row r="54" spans="1:8" x14ac:dyDescent="0.25">
      <c r="A54" s="27"/>
      <c r="B54" s="9" t="s">
        <v>18</v>
      </c>
      <c r="C54" s="10" t="s">
        <v>28</v>
      </c>
      <c r="D54" s="10" t="s">
        <v>5</v>
      </c>
      <c r="E54" s="9"/>
      <c r="F54" s="9" t="s">
        <v>57</v>
      </c>
      <c r="G54" s="11">
        <f>175</f>
        <v>175</v>
      </c>
      <c r="H54" s="9" t="s">
        <v>122</v>
      </c>
    </row>
    <row r="55" spans="1:8" x14ac:dyDescent="0.25">
      <c r="A55" s="28"/>
      <c r="B55" s="15" t="s">
        <v>95</v>
      </c>
      <c r="C55" s="16" t="s">
        <v>18</v>
      </c>
      <c r="D55" s="16" t="s">
        <v>6</v>
      </c>
      <c r="E55" s="15"/>
      <c r="F55" s="17" t="s">
        <v>96</v>
      </c>
      <c r="G55" s="7">
        <f>60</f>
        <v>60</v>
      </c>
      <c r="H55" s="9" t="s">
        <v>123</v>
      </c>
    </row>
    <row r="56" spans="1:8" x14ac:dyDescent="0.25">
      <c r="A56" s="27" t="s">
        <v>66</v>
      </c>
      <c r="B56" s="9" t="s">
        <v>22</v>
      </c>
      <c r="C56" s="10" t="s">
        <v>67</v>
      </c>
      <c r="D56" s="9" t="s">
        <v>2</v>
      </c>
      <c r="E56" s="9" t="s">
        <v>86</v>
      </c>
      <c r="F56" s="9" t="s">
        <v>69</v>
      </c>
      <c r="G56" s="11"/>
      <c r="H56" s="9"/>
    </row>
    <row r="57" spans="1:8" x14ac:dyDescent="0.25">
      <c r="A57" s="27"/>
      <c r="B57" s="9" t="s">
        <v>28</v>
      </c>
      <c r="C57" s="10" t="s">
        <v>22</v>
      </c>
      <c r="D57" s="10" t="s">
        <v>6</v>
      </c>
      <c r="E57" s="9"/>
      <c r="F57" s="9" t="s">
        <v>30</v>
      </c>
      <c r="G57" s="11">
        <v>300</v>
      </c>
      <c r="H57" s="9"/>
    </row>
    <row r="58" spans="1:8" x14ac:dyDescent="0.25">
      <c r="A58" s="27"/>
      <c r="B58" s="9" t="s">
        <v>68</v>
      </c>
      <c r="C58" s="10" t="s">
        <v>28</v>
      </c>
      <c r="D58" s="10" t="s">
        <v>5</v>
      </c>
      <c r="E58" s="9"/>
      <c r="F58" s="9" t="s">
        <v>69</v>
      </c>
      <c r="G58" s="11"/>
      <c r="H58" s="9"/>
    </row>
    <row r="59" spans="1:8" x14ac:dyDescent="0.25">
      <c r="A59" s="27"/>
      <c r="B59" s="9" t="s">
        <v>18</v>
      </c>
      <c r="C59" s="10" t="s">
        <v>36</v>
      </c>
      <c r="D59" s="10" t="s">
        <v>5</v>
      </c>
      <c r="E59" s="9"/>
      <c r="F59" s="9" t="s">
        <v>70</v>
      </c>
      <c r="G59" s="11"/>
      <c r="H59" s="9"/>
    </row>
    <row r="60" spans="1:8" x14ac:dyDescent="0.25">
      <c r="A60" s="28"/>
      <c r="B60" s="15" t="s">
        <v>95</v>
      </c>
      <c r="C60" s="16" t="s">
        <v>18</v>
      </c>
      <c r="D60" s="16" t="s">
        <v>6</v>
      </c>
      <c r="E60" s="15"/>
      <c r="F60" s="17" t="s">
        <v>96</v>
      </c>
      <c r="G60" s="7"/>
      <c r="H60" s="9"/>
    </row>
    <row r="61" spans="1:8" x14ac:dyDescent="0.25">
      <c r="A61" s="9" t="s">
        <v>71</v>
      </c>
      <c r="B61" s="9"/>
      <c r="C61" s="9"/>
      <c r="D61" s="9"/>
      <c r="E61" s="9"/>
      <c r="F61" s="9"/>
      <c r="G61" s="11">
        <f>SUM(G3:G59)</f>
        <v>27625.5</v>
      </c>
      <c r="H61" s="9"/>
    </row>
    <row r="62" spans="1:8" x14ac:dyDescent="0.25">
      <c r="A62" s="29" t="s">
        <v>89</v>
      </c>
      <c r="B62" s="29"/>
      <c r="C62" s="29"/>
      <c r="D62" s="29"/>
      <c r="E62" s="29"/>
      <c r="F62" s="29"/>
      <c r="G62" s="29"/>
      <c r="H62" s="9"/>
    </row>
    <row r="63" spans="1:8" x14ac:dyDescent="0.25">
      <c r="A63" s="30" t="s">
        <v>92</v>
      </c>
      <c r="B63" s="30"/>
      <c r="C63" s="30"/>
      <c r="D63" s="30"/>
      <c r="E63" s="30"/>
      <c r="F63" s="30"/>
      <c r="G63" s="30"/>
      <c r="H63" s="9"/>
    </row>
  </sheetData>
  <mergeCells count="16">
    <mergeCell ref="A56:A60"/>
    <mergeCell ref="A62:G62"/>
    <mergeCell ref="A63:G63"/>
    <mergeCell ref="A6:A10"/>
    <mergeCell ref="J32:J35"/>
    <mergeCell ref="A38:A42"/>
    <mergeCell ref="A43:A46"/>
    <mergeCell ref="A47:A50"/>
    <mergeCell ref="A51:A55"/>
    <mergeCell ref="A1:H1"/>
    <mergeCell ref="A17:A24"/>
    <mergeCell ref="A25:A29"/>
    <mergeCell ref="A30:A33"/>
    <mergeCell ref="A34:A37"/>
    <mergeCell ref="A4:A5"/>
    <mergeCell ref="A11:A16"/>
  </mergeCells>
  <phoneticPr fontId="5" type="noConversion"/>
  <pageMargins left="0.75" right="0.75" top="1" bottom="1" header="0.5" footer="0.5"/>
  <pageSetup scale="55" orientation="portrait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Archangeli</dc:creator>
  <cp:lastModifiedBy>mico</cp:lastModifiedBy>
  <cp:lastPrinted>2015-10-23T19:37:57Z</cp:lastPrinted>
  <dcterms:created xsi:type="dcterms:W3CDTF">2015-10-14T17:31:51Z</dcterms:created>
  <dcterms:modified xsi:type="dcterms:W3CDTF">2015-11-18T03:17:33Z</dcterms:modified>
</cp:coreProperties>
</file>