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o\Documents\BDR\BR2016SPROUT\trunk\Mechanical\Drivetrain\Resources\"/>
    </mc:Choice>
  </mc:AlternateContent>
  <bookViews>
    <workbookView xWindow="0" yWindow="0" windowWidth="16170" windowHeight="6135"/>
  </bookViews>
  <sheets>
    <sheet name="Cut list" sheetId="1" r:id="rId1"/>
    <sheet name="Datab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I15" i="1"/>
  <c r="F5" i="1"/>
  <c r="F6" i="1"/>
  <c r="I9" i="1" l="1"/>
  <c r="I14" i="1" l="1"/>
  <c r="I13" i="1"/>
  <c r="I7" i="1"/>
  <c r="I8" i="1"/>
  <c r="I16" i="1" s="1"/>
  <c r="I6" i="1"/>
  <c r="I5" i="1"/>
  <c r="I2" i="1"/>
  <c r="I3" i="1"/>
  <c r="I4" i="1"/>
  <c r="I10" i="1"/>
  <c r="I11" i="1"/>
  <c r="I12" i="1"/>
  <c r="J16" i="1" l="1"/>
</calcChain>
</file>

<file path=xl/sharedStrings.xml><?xml version="1.0" encoding="utf-8"?>
<sst xmlns="http://schemas.openxmlformats.org/spreadsheetml/2006/main" count="174" uniqueCount="93">
  <si>
    <t>Subsystem</t>
  </si>
  <si>
    <t>Material</t>
  </si>
  <si>
    <t>Cost per unit</t>
  </si>
  <si>
    <t>Source</t>
  </si>
  <si>
    <t>Drivetrain</t>
  </si>
  <si>
    <t>Tab Material</t>
  </si>
  <si>
    <t>BDI</t>
  </si>
  <si>
    <t>Auto Zone</t>
  </si>
  <si>
    <t>1045 Steel Rod</t>
  </si>
  <si>
    <t>Harwal 32x52x8 mm</t>
  </si>
  <si>
    <t>Harwal 42x52x8 mm</t>
  </si>
  <si>
    <t>Total Cost</t>
  </si>
  <si>
    <t>Wilwood 1/8-27</t>
  </si>
  <si>
    <t>Wilwood</t>
  </si>
  <si>
    <t>In Garage</t>
  </si>
  <si>
    <t>Motor Support (2)</t>
  </si>
  <si>
    <t>Welded Inner Support (2)</t>
  </si>
  <si>
    <t>Bolted  Outer Support (2)</t>
  </si>
  <si>
    <t>Part (quantity if &gt;1)</t>
  </si>
  <si>
    <t>Oil Seal Structure (2)</t>
  </si>
  <si>
    <t>Bearing Structure (2)</t>
  </si>
  <si>
    <t>Quantity of Unit</t>
  </si>
  <si>
    <t>Bleeder Screw (6)</t>
  </si>
  <si>
    <t>Notes</t>
  </si>
  <si>
    <t>Bore out round pocket .38x5 in, could be made from tube welded/bolted on.</t>
  </si>
  <si>
    <t>Bore out round pocket .875x5 in. There is also a lip extrusion that is about .75 in tall. Could be made from tube and round plate welded/bolted together.</t>
  </si>
  <si>
    <t>Shaft Coupler Flange (2)</t>
  </si>
  <si>
    <t>Waterjet?</t>
  </si>
  <si>
    <t>Type</t>
  </si>
  <si>
    <t>Dimensions</t>
  </si>
  <si>
    <t>Cost</t>
  </si>
  <si>
    <t>source</t>
  </si>
  <si>
    <t>6061 Aluminum</t>
  </si>
  <si>
    <t>Rod</t>
  </si>
  <si>
    <t>5.75in OD, 1ft length</t>
  </si>
  <si>
    <t>6in OD, 1ft length</t>
  </si>
  <si>
    <t>Speedy Metals</t>
  </si>
  <si>
    <t>TW Metal</t>
  </si>
  <si>
    <t>Online Metals</t>
  </si>
  <si>
    <t>By the Inch?</t>
  </si>
  <si>
    <t>yes</t>
  </si>
  <si>
    <t>McMaster</t>
  </si>
  <si>
    <t>Tube</t>
  </si>
  <si>
    <t>6in OD, 5in ID 1ft length</t>
  </si>
  <si>
    <t>Plate</t>
  </si>
  <si>
    <t>.125x12x12 in</t>
  </si>
  <si>
    <t>Gibbs</t>
  </si>
  <si>
    <t>.1x12x12 in</t>
  </si>
  <si>
    <t>4130 Steel</t>
  </si>
  <si>
    <t>Bearings (2)</t>
  </si>
  <si>
    <t>Oil Seal, Inner (2)</t>
  </si>
  <si>
    <t>Oil Seal, Outer (2)</t>
  </si>
  <si>
    <t>3.75in OD, 1 ft length</t>
  </si>
  <si>
    <t>4in OD, 1 ft length</t>
  </si>
  <si>
    <t>1045 Steel Cold</t>
  </si>
  <si>
    <t>1045 Steel Hot</t>
  </si>
  <si>
    <t>estimate inlcuding cutting</t>
  </si>
  <si>
    <t>estimate based on online rate</t>
  </si>
  <si>
    <t>.25x12x12in</t>
  </si>
  <si>
    <t>estimates</t>
  </si>
  <si>
    <t>Approximate Size</t>
  </si>
  <si>
    <t xml:space="preserve">6061 Aluminum Plate, </t>
  </si>
  <si>
    <t>.25x10x6in</t>
  </si>
  <si>
    <t xml:space="preserve">4130 Steel Plate, </t>
  </si>
  <si>
    <t>.1x10x7in</t>
  </si>
  <si>
    <t>.125x10x7in</t>
  </si>
  <si>
    <t xml:space="preserve">6061 Aluminum Rod, </t>
  </si>
  <si>
    <t>1x6in</t>
  </si>
  <si>
    <t>2x6in</t>
  </si>
  <si>
    <t>.1x5x9in</t>
  </si>
  <si>
    <t>1.5x.3125x.375</t>
  </si>
  <si>
    <t>Cellulose, .03125</t>
  </si>
  <si>
    <t>Gibbs?</t>
  </si>
  <si>
    <t>Unit Size</t>
  </si>
  <si>
    <t>.1x12x12in</t>
  </si>
  <si>
    <t>.125x12x12in</t>
  </si>
  <si>
    <t>3x3.75in OD</t>
  </si>
  <si>
    <t>3x3.75in</t>
  </si>
  <si>
    <t>2x5.75in OD</t>
  </si>
  <si>
    <t>4x5.75in OD</t>
  </si>
  <si>
    <t>12x36in Sheet</t>
  </si>
  <si>
    <t>4 in pack</t>
  </si>
  <si>
    <t>12 in length</t>
  </si>
  <si>
    <t>Money saved using by using tube instead of solid.</t>
  </si>
  <si>
    <t>6x6 in</t>
  </si>
  <si>
    <t>Gaskets (6)</t>
  </si>
  <si>
    <t>Fastenal, or Gibbs?</t>
  </si>
  <si>
    <t xml:space="preserve"> </t>
  </si>
  <si>
    <t>Shaft key Small (1)</t>
  </si>
  <si>
    <t>Shaft Key Large (1)</t>
  </si>
  <si>
    <t>1.5x.3125x.5</t>
  </si>
  <si>
    <t>Mild Steel</t>
  </si>
  <si>
    <t>Mild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</si>
</sst>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44" fontId="0" fillId="0" borderId="0" xfId="1" applyFont="1"/>
    <xf numFmtId="0" fontId="2" fillId="0" borderId="0" xfId="0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0" workbookViewId="0">
      <selection activeCell="N22" sqref="N22:O38"/>
    </sheetView>
  </sheetViews>
  <sheetFormatPr defaultRowHeight="15" x14ac:dyDescent="0.25"/>
  <cols>
    <col min="1" max="1" width="10.7109375" customWidth="1"/>
    <col min="2" max="2" width="19" customWidth="1"/>
    <col min="3" max="3" width="11.7109375" customWidth="1"/>
    <col min="4" max="4" width="13.85546875" style="2" customWidth="1"/>
    <col min="5" max="5" width="8.5703125" customWidth="1"/>
    <col min="6" max="6" width="10" customWidth="1"/>
    <col min="7" max="7" width="8.42578125" style="1" customWidth="1"/>
  </cols>
  <sheetData>
    <row r="1" spans="1:11" x14ac:dyDescent="0.25">
      <c r="A1" t="s">
        <v>0</v>
      </c>
      <c r="B1" t="s">
        <v>18</v>
      </c>
      <c r="C1" t="s">
        <v>60</v>
      </c>
      <c r="D1" t="s">
        <v>1</v>
      </c>
      <c r="E1" t="s">
        <v>73</v>
      </c>
      <c r="F1" s="2" t="s">
        <v>2</v>
      </c>
      <c r="G1" t="s">
        <v>3</v>
      </c>
      <c r="H1" t="s">
        <v>21</v>
      </c>
      <c r="I1" s="1" t="s">
        <v>11</v>
      </c>
      <c r="J1" t="s">
        <v>23</v>
      </c>
    </row>
    <row r="2" spans="1:11" x14ac:dyDescent="0.25">
      <c r="A2" t="s">
        <v>4</v>
      </c>
      <c r="B2" t="s">
        <v>15</v>
      </c>
      <c r="C2" t="s">
        <v>62</v>
      </c>
      <c r="D2" t="s">
        <v>61</v>
      </c>
      <c r="E2" t="s">
        <v>58</v>
      </c>
      <c r="F2" s="2">
        <v>25</v>
      </c>
      <c r="G2" t="s">
        <v>72</v>
      </c>
      <c r="H2">
        <v>1</v>
      </c>
      <c r="I2" s="1">
        <f>H2*F2</f>
        <v>25</v>
      </c>
      <c r="J2" t="s">
        <v>57</v>
      </c>
    </row>
    <row r="3" spans="1:11" x14ac:dyDescent="0.25">
      <c r="B3" t="s">
        <v>16</v>
      </c>
      <c r="C3" t="s">
        <v>64</v>
      </c>
      <c r="D3" t="s">
        <v>63</v>
      </c>
      <c r="E3" t="s">
        <v>74</v>
      </c>
      <c r="F3" s="2">
        <v>25</v>
      </c>
      <c r="G3" t="s">
        <v>27</v>
      </c>
      <c r="H3">
        <v>2</v>
      </c>
      <c r="I3" s="1">
        <f>2*F3</f>
        <v>50</v>
      </c>
      <c r="J3" t="s">
        <v>56</v>
      </c>
    </row>
    <row r="4" spans="1:11" x14ac:dyDescent="0.25">
      <c r="B4" t="s">
        <v>17</v>
      </c>
      <c r="C4" t="s">
        <v>65</v>
      </c>
      <c r="D4" t="s">
        <v>61</v>
      </c>
      <c r="E4" t="s">
        <v>75</v>
      </c>
      <c r="F4" s="2">
        <v>25</v>
      </c>
      <c r="G4" t="s">
        <v>27</v>
      </c>
      <c r="H4">
        <v>2</v>
      </c>
      <c r="I4" s="1">
        <f>2*F4</f>
        <v>50</v>
      </c>
      <c r="J4" t="s">
        <v>56</v>
      </c>
    </row>
    <row r="5" spans="1:11" x14ac:dyDescent="0.25">
      <c r="B5" t="s">
        <v>19</v>
      </c>
      <c r="C5" t="s">
        <v>67</v>
      </c>
      <c r="D5" t="s">
        <v>66</v>
      </c>
      <c r="E5" t="s">
        <v>78</v>
      </c>
      <c r="F5" s="2">
        <f>2*14.06</f>
        <v>28.12</v>
      </c>
      <c r="G5" t="s">
        <v>36</v>
      </c>
      <c r="H5">
        <v>1</v>
      </c>
      <c r="I5" s="1">
        <f t="shared" ref="I5:I15" si="0">H5*F5</f>
        <v>28.12</v>
      </c>
      <c r="J5" t="s">
        <v>24</v>
      </c>
    </row>
    <row r="6" spans="1:11" x14ac:dyDescent="0.25">
      <c r="B6" t="s">
        <v>20</v>
      </c>
      <c r="C6" t="s">
        <v>68</v>
      </c>
      <c r="D6" t="s">
        <v>66</v>
      </c>
      <c r="E6" t="s">
        <v>79</v>
      </c>
      <c r="F6" s="2">
        <f>4*14.06</f>
        <v>56.24</v>
      </c>
      <c r="G6" t="s">
        <v>36</v>
      </c>
      <c r="H6">
        <v>1</v>
      </c>
      <c r="I6" s="1">
        <f t="shared" si="0"/>
        <v>56.24</v>
      </c>
      <c r="J6" t="s">
        <v>25</v>
      </c>
    </row>
    <row r="7" spans="1:11" x14ac:dyDescent="0.25">
      <c r="B7" t="s">
        <v>5</v>
      </c>
      <c r="C7" t="s">
        <v>69</v>
      </c>
      <c r="D7" t="s">
        <v>63</v>
      </c>
      <c r="E7" t="s">
        <v>69</v>
      </c>
      <c r="F7" s="2">
        <v>0</v>
      </c>
      <c r="G7" t="s">
        <v>14</v>
      </c>
      <c r="H7">
        <v>1</v>
      </c>
      <c r="I7" s="1">
        <f t="shared" si="0"/>
        <v>0</v>
      </c>
    </row>
    <row r="8" spans="1:11" x14ac:dyDescent="0.25">
      <c r="B8" t="s">
        <v>26</v>
      </c>
      <c r="C8" t="s">
        <v>77</v>
      </c>
      <c r="D8" t="s">
        <v>8</v>
      </c>
      <c r="E8" t="s">
        <v>76</v>
      </c>
      <c r="F8" s="2">
        <f>3*6.27</f>
        <v>18.809999999999999</v>
      </c>
      <c r="G8" t="s">
        <v>36</v>
      </c>
      <c r="H8">
        <v>1</v>
      </c>
      <c r="I8" s="1">
        <f t="shared" si="0"/>
        <v>18.809999999999999</v>
      </c>
    </row>
    <row r="9" spans="1:11" x14ac:dyDescent="0.25">
      <c r="B9" t="s">
        <v>88</v>
      </c>
      <c r="C9" t="s">
        <v>70</v>
      </c>
      <c r="D9" t="s">
        <v>92</v>
      </c>
      <c r="E9" t="s">
        <v>82</v>
      </c>
      <c r="F9" s="2">
        <v>3</v>
      </c>
      <c r="G9" t="s">
        <v>86</v>
      </c>
      <c r="H9">
        <v>1</v>
      </c>
      <c r="I9" s="1">
        <f t="shared" si="0"/>
        <v>3</v>
      </c>
    </row>
    <row r="10" spans="1:11" x14ac:dyDescent="0.25">
      <c r="B10" t="s">
        <v>49</v>
      </c>
      <c r="D10">
        <v>61808</v>
      </c>
      <c r="F10" s="2">
        <v>22</v>
      </c>
      <c r="G10" t="s">
        <v>6</v>
      </c>
      <c r="H10">
        <v>2</v>
      </c>
      <c r="I10" s="1">
        <f t="shared" si="0"/>
        <v>44</v>
      </c>
    </row>
    <row r="11" spans="1:11" x14ac:dyDescent="0.25">
      <c r="B11" t="s">
        <v>50</v>
      </c>
      <c r="D11" t="s">
        <v>9</v>
      </c>
      <c r="F11" s="2">
        <v>8</v>
      </c>
      <c r="G11" t="s">
        <v>6</v>
      </c>
      <c r="H11">
        <v>2</v>
      </c>
      <c r="I11" s="1">
        <f t="shared" si="0"/>
        <v>16</v>
      </c>
    </row>
    <row r="12" spans="1:11" x14ac:dyDescent="0.25">
      <c r="B12" t="s">
        <v>51</v>
      </c>
      <c r="D12" t="s">
        <v>10</v>
      </c>
      <c r="F12" s="2">
        <v>8</v>
      </c>
      <c r="G12" t="s">
        <v>6</v>
      </c>
      <c r="H12">
        <v>2</v>
      </c>
      <c r="I12" s="1">
        <f t="shared" si="0"/>
        <v>16</v>
      </c>
    </row>
    <row r="13" spans="1:11" x14ac:dyDescent="0.25">
      <c r="B13" t="s">
        <v>85</v>
      </c>
      <c r="C13" t="s">
        <v>84</v>
      </c>
      <c r="D13" t="s">
        <v>71</v>
      </c>
      <c r="E13" t="s">
        <v>80</v>
      </c>
      <c r="F13" s="2">
        <v>6</v>
      </c>
      <c r="G13" t="s">
        <v>7</v>
      </c>
      <c r="H13">
        <v>2</v>
      </c>
      <c r="I13" s="1">
        <f t="shared" si="0"/>
        <v>12</v>
      </c>
    </row>
    <row r="14" spans="1:11" x14ac:dyDescent="0.25">
      <c r="B14" t="s">
        <v>22</v>
      </c>
      <c r="D14" t="s">
        <v>12</v>
      </c>
      <c r="E14" t="s">
        <v>81</v>
      </c>
      <c r="F14" s="2">
        <v>11</v>
      </c>
      <c r="G14" t="s">
        <v>13</v>
      </c>
      <c r="H14">
        <v>2</v>
      </c>
      <c r="I14" s="1">
        <f t="shared" si="0"/>
        <v>22</v>
      </c>
    </row>
    <row r="15" spans="1:11" x14ac:dyDescent="0.25">
      <c r="B15" t="s">
        <v>89</v>
      </c>
      <c r="C15" t="s">
        <v>90</v>
      </c>
      <c r="D15" s="2" t="s">
        <v>91</v>
      </c>
      <c r="E15" t="s">
        <v>82</v>
      </c>
      <c r="F15" s="2">
        <v>3</v>
      </c>
      <c r="G15" s="1" t="s">
        <v>86</v>
      </c>
      <c r="H15">
        <v>1</v>
      </c>
      <c r="I15" s="1">
        <f t="shared" si="0"/>
        <v>3</v>
      </c>
    </row>
    <row r="16" spans="1:11" x14ac:dyDescent="0.25">
      <c r="I16" s="1">
        <f>SUM(I2:I15)</f>
        <v>344.17</v>
      </c>
      <c r="J16" s="1">
        <f>SUM(I2:I14)-I6-I5+3*F5/2+3*Database!F20</f>
        <v>316.21000000000004</v>
      </c>
      <c r="K16" t="s">
        <v>83</v>
      </c>
    </row>
    <row r="22" spans="4:8" x14ac:dyDescent="0.25">
      <c r="D22"/>
      <c r="E22" s="2"/>
      <c r="G22"/>
      <c r="H22" s="1"/>
    </row>
    <row r="23" spans="4:8" x14ac:dyDescent="0.25">
      <c r="D23"/>
      <c r="E23" s="2"/>
      <c r="G23"/>
      <c r="H23" s="1"/>
    </row>
    <row r="24" spans="4:8" x14ac:dyDescent="0.25">
      <c r="D24"/>
      <c r="E24" s="2"/>
      <c r="G24"/>
      <c r="H24" s="1"/>
    </row>
    <row r="25" spans="4:8" x14ac:dyDescent="0.25">
      <c r="D25"/>
      <c r="E25" s="2"/>
      <c r="G25"/>
      <c r="H25" s="1"/>
    </row>
    <row r="26" spans="4:8" x14ac:dyDescent="0.25">
      <c r="D26"/>
      <c r="E26" s="2"/>
      <c r="G26"/>
      <c r="H26" s="1"/>
    </row>
    <row r="27" spans="4:8" x14ac:dyDescent="0.25">
      <c r="D27"/>
      <c r="E27" s="2"/>
      <c r="G27"/>
      <c r="H27" s="1"/>
    </row>
    <row r="28" spans="4:8" x14ac:dyDescent="0.25">
      <c r="D28"/>
      <c r="E28" s="2"/>
      <c r="G28"/>
      <c r="H28" s="1"/>
    </row>
    <row r="29" spans="4:8" x14ac:dyDescent="0.25">
      <c r="D29"/>
      <c r="E29" s="2"/>
      <c r="G29"/>
      <c r="H29" s="1"/>
    </row>
    <row r="30" spans="4:8" x14ac:dyDescent="0.25">
      <c r="D30"/>
      <c r="E30" s="2"/>
      <c r="G30"/>
      <c r="H30" s="1"/>
    </row>
    <row r="31" spans="4:8" x14ac:dyDescent="0.25">
      <c r="D31"/>
      <c r="E31" s="2"/>
      <c r="G31"/>
      <c r="H31" s="1"/>
    </row>
    <row r="32" spans="4:8" x14ac:dyDescent="0.25">
      <c r="D32"/>
      <c r="E32" s="2"/>
      <c r="G32"/>
      <c r="H32" s="1"/>
    </row>
    <row r="33" spans="3:8" x14ac:dyDescent="0.25">
      <c r="D33"/>
      <c r="E33" s="2"/>
      <c r="G33"/>
      <c r="H33" s="1"/>
    </row>
    <row r="34" spans="3:8" x14ac:dyDescent="0.25">
      <c r="D34"/>
      <c r="E34" s="2"/>
      <c r="G34"/>
      <c r="H34" s="1"/>
    </row>
    <row r="35" spans="3:8" x14ac:dyDescent="0.25">
      <c r="D35"/>
      <c r="E35" s="2"/>
      <c r="G35"/>
      <c r="H35" s="1"/>
    </row>
    <row r="36" spans="3:8" x14ac:dyDescent="0.25">
      <c r="C36" s="2"/>
      <c r="D36"/>
      <c r="E36" s="2"/>
      <c r="F36" s="1"/>
      <c r="G36"/>
      <c r="H36" s="1"/>
    </row>
    <row r="37" spans="3:8" x14ac:dyDescent="0.25">
      <c r="H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2" sqref="F2"/>
    </sheetView>
  </sheetViews>
  <sheetFormatPr defaultRowHeight="15" x14ac:dyDescent="0.25"/>
  <cols>
    <col min="1" max="1" width="16" customWidth="1"/>
    <col min="2" max="2" width="15.140625" customWidth="1"/>
    <col min="3" max="3" width="25.140625" customWidth="1"/>
    <col min="4" max="4" width="14.140625" style="2" customWidth="1"/>
    <col min="5" max="5" width="13.42578125" customWidth="1"/>
    <col min="6" max="6" width="12.42578125" customWidth="1"/>
  </cols>
  <sheetData>
    <row r="1" spans="1:7" x14ac:dyDescent="0.25">
      <c r="A1" s="3" t="s">
        <v>1</v>
      </c>
      <c r="B1" s="3" t="s">
        <v>28</v>
      </c>
      <c r="C1" s="3" t="s">
        <v>29</v>
      </c>
      <c r="D1" s="4" t="s">
        <v>30</v>
      </c>
      <c r="E1" s="3" t="s">
        <v>31</v>
      </c>
      <c r="F1" s="3" t="s">
        <v>39</v>
      </c>
      <c r="G1" s="3" t="s">
        <v>23</v>
      </c>
    </row>
    <row r="2" spans="1:7" x14ac:dyDescent="0.25">
      <c r="A2" t="s">
        <v>54</v>
      </c>
      <c r="B2" t="s">
        <v>33</v>
      </c>
      <c r="C2" t="s">
        <v>52</v>
      </c>
      <c r="D2" s="2">
        <v>78</v>
      </c>
      <c r="E2" t="s">
        <v>36</v>
      </c>
      <c r="F2" t="s">
        <v>87</v>
      </c>
    </row>
    <row r="3" spans="1:7" x14ac:dyDescent="0.25">
      <c r="A3" t="s">
        <v>55</v>
      </c>
      <c r="B3" t="s">
        <v>33</v>
      </c>
      <c r="C3" t="s">
        <v>53</v>
      </c>
      <c r="D3" s="2">
        <v>64</v>
      </c>
      <c r="E3" t="s">
        <v>36</v>
      </c>
      <c r="F3">
        <v>6.27</v>
      </c>
    </row>
    <row r="4" spans="1:7" x14ac:dyDescent="0.25">
      <c r="A4" t="s">
        <v>48</v>
      </c>
      <c r="B4" t="s">
        <v>44</v>
      </c>
      <c r="C4" t="s">
        <v>47</v>
      </c>
      <c r="D4" s="2">
        <v>22</v>
      </c>
      <c r="E4" t="s">
        <v>38</v>
      </c>
    </row>
    <row r="5" spans="1:7" x14ac:dyDescent="0.25">
      <c r="A5" t="s">
        <v>32</v>
      </c>
      <c r="B5" t="s">
        <v>44</v>
      </c>
      <c r="C5" t="s">
        <v>45</v>
      </c>
      <c r="D5" s="2">
        <v>18</v>
      </c>
      <c r="E5" t="s">
        <v>46</v>
      </c>
      <c r="G5" t="s">
        <v>59</v>
      </c>
    </row>
    <row r="6" spans="1:7" x14ac:dyDescent="0.25">
      <c r="A6" t="s">
        <v>32</v>
      </c>
      <c r="B6" t="s">
        <v>44</v>
      </c>
      <c r="C6" t="s">
        <v>47</v>
      </c>
      <c r="D6" s="2">
        <v>12</v>
      </c>
      <c r="E6" t="s">
        <v>46</v>
      </c>
      <c r="G6" t="s">
        <v>59</v>
      </c>
    </row>
    <row r="7" spans="1:7" x14ac:dyDescent="0.25">
      <c r="A7" t="s">
        <v>32</v>
      </c>
      <c r="B7" t="s">
        <v>44</v>
      </c>
      <c r="C7" t="s">
        <v>45</v>
      </c>
      <c r="D7" s="2">
        <v>39</v>
      </c>
      <c r="E7" t="s">
        <v>41</v>
      </c>
    </row>
    <row r="8" spans="1:7" x14ac:dyDescent="0.25">
      <c r="A8" t="s">
        <v>32</v>
      </c>
      <c r="B8" t="s">
        <v>44</v>
      </c>
      <c r="C8" t="s">
        <v>45</v>
      </c>
      <c r="D8" s="2">
        <v>16</v>
      </c>
      <c r="E8" t="s">
        <v>38</v>
      </c>
    </row>
    <row r="9" spans="1:7" x14ac:dyDescent="0.25">
      <c r="A9" t="s">
        <v>32</v>
      </c>
      <c r="B9" t="s">
        <v>44</v>
      </c>
      <c r="C9" t="s">
        <v>47</v>
      </c>
      <c r="D9" s="2">
        <v>13</v>
      </c>
      <c r="E9" t="s">
        <v>38</v>
      </c>
    </row>
    <row r="10" spans="1:7" x14ac:dyDescent="0.25">
      <c r="A10" t="s">
        <v>32</v>
      </c>
      <c r="B10" t="s">
        <v>44</v>
      </c>
      <c r="C10" t="s">
        <v>47</v>
      </c>
      <c r="D10" s="2">
        <v>13</v>
      </c>
      <c r="E10" t="s">
        <v>36</v>
      </c>
    </row>
    <row r="11" spans="1:7" x14ac:dyDescent="0.25">
      <c r="A11" t="s">
        <v>32</v>
      </c>
      <c r="B11" t="s">
        <v>44</v>
      </c>
      <c r="C11" t="s">
        <v>58</v>
      </c>
      <c r="D11" s="2">
        <v>25</v>
      </c>
      <c r="E11" t="s">
        <v>36</v>
      </c>
    </row>
    <row r="12" spans="1:7" x14ac:dyDescent="0.25">
      <c r="A12" t="s">
        <v>32</v>
      </c>
      <c r="B12" t="s">
        <v>33</v>
      </c>
      <c r="C12" t="s">
        <v>34</v>
      </c>
      <c r="D12" s="2">
        <v>147</v>
      </c>
      <c r="E12" t="s">
        <v>41</v>
      </c>
      <c r="F12" t="s">
        <v>40</v>
      </c>
    </row>
    <row r="13" spans="1:7" x14ac:dyDescent="0.25">
      <c r="A13" t="s">
        <v>32</v>
      </c>
      <c r="B13" t="s">
        <v>33</v>
      </c>
      <c r="C13" t="s">
        <v>35</v>
      </c>
      <c r="D13" s="2">
        <v>160</v>
      </c>
      <c r="E13" t="s">
        <v>41</v>
      </c>
      <c r="F13" t="s">
        <v>40</v>
      </c>
    </row>
    <row r="14" spans="1:7" x14ac:dyDescent="0.25">
      <c r="A14" t="s">
        <v>32</v>
      </c>
      <c r="B14" t="s">
        <v>33</v>
      </c>
      <c r="C14" t="s">
        <v>35</v>
      </c>
      <c r="D14" s="2">
        <v>154</v>
      </c>
      <c r="E14" t="s">
        <v>38</v>
      </c>
    </row>
    <row r="15" spans="1:7" x14ac:dyDescent="0.25">
      <c r="A15" t="s">
        <v>32</v>
      </c>
      <c r="B15" t="s">
        <v>33</v>
      </c>
      <c r="C15" t="s">
        <v>34</v>
      </c>
      <c r="D15" s="2">
        <v>144</v>
      </c>
      <c r="E15" t="s">
        <v>36</v>
      </c>
      <c r="F15">
        <v>14.06</v>
      </c>
    </row>
    <row r="16" spans="1:7" x14ac:dyDescent="0.25">
      <c r="A16" t="s">
        <v>32</v>
      </c>
      <c r="B16" t="s">
        <v>33</v>
      </c>
      <c r="C16" t="s">
        <v>35</v>
      </c>
      <c r="D16" s="2">
        <v>159</v>
      </c>
      <c r="E16" t="s">
        <v>36</v>
      </c>
      <c r="F16" t="s">
        <v>40</v>
      </c>
    </row>
    <row r="17" spans="1:6" x14ac:dyDescent="0.25">
      <c r="A17" t="s">
        <v>32</v>
      </c>
      <c r="B17" t="s">
        <v>33</v>
      </c>
      <c r="C17" t="s">
        <v>35</v>
      </c>
      <c r="D17" s="2">
        <v>104</v>
      </c>
      <c r="E17" t="s">
        <v>37</v>
      </c>
    </row>
    <row r="18" spans="1:6" x14ac:dyDescent="0.25">
      <c r="A18" t="s">
        <v>32</v>
      </c>
      <c r="B18" t="s">
        <v>42</v>
      </c>
      <c r="C18" t="s">
        <v>43</v>
      </c>
      <c r="D18" s="2">
        <v>98</v>
      </c>
      <c r="E18" t="s">
        <v>41</v>
      </c>
      <c r="F18" t="s">
        <v>40</v>
      </c>
    </row>
    <row r="19" spans="1:6" x14ac:dyDescent="0.25">
      <c r="A19" t="s">
        <v>32</v>
      </c>
      <c r="B19" t="s">
        <v>42</v>
      </c>
      <c r="C19" t="s">
        <v>43</v>
      </c>
      <c r="D19" s="2">
        <v>68</v>
      </c>
      <c r="E19" t="s">
        <v>38</v>
      </c>
      <c r="F19" t="s">
        <v>40</v>
      </c>
    </row>
    <row r="20" spans="1:6" x14ac:dyDescent="0.25">
      <c r="A20" t="s">
        <v>32</v>
      </c>
      <c r="B20" t="s">
        <v>42</v>
      </c>
      <c r="C20" t="s">
        <v>43</v>
      </c>
      <c r="D20" s="2">
        <v>59</v>
      </c>
      <c r="E20" t="s">
        <v>36</v>
      </c>
      <c r="F20">
        <v>5.74</v>
      </c>
    </row>
    <row r="21" spans="1:6" x14ac:dyDescent="0.25">
      <c r="A21" t="s">
        <v>32</v>
      </c>
      <c r="B21" t="s">
        <v>42</v>
      </c>
      <c r="C21" t="s">
        <v>43</v>
      </c>
      <c r="D21" s="2">
        <v>52</v>
      </c>
      <c r="E21" t="s">
        <v>37</v>
      </c>
    </row>
  </sheetData>
  <sortState ref="A2:G2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Cut list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</dc:creator>
  <cp:lastModifiedBy>mico</cp:lastModifiedBy>
  <dcterms:created xsi:type="dcterms:W3CDTF">2016-01-03T03:00:10Z</dcterms:created>
  <dcterms:modified xsi:type="dcterms:W3CDTF">2016-01-10T12:50:11Z</dcterms:modified>
</cp:coreProperties>
</file>