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in&amp;Test" sheetId="1" r:id="rId1"/>
    <sheet name="Player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L66" i="1" l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D54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</calcChain>
</file>

<file path=xl/sharedStrings.xml><?xml version="1.0" encoding="utf-8"?>
<sst xmlns="http://schemas.openxmlformats.org/spreadsheetml/2006/main" count="128" uniqueCount="114">
  <si>
    <t>LeBron James</t>
  </si>
  <si>
    <t>Dwight Howard</t>
  </si>
  <si>
    <t>Dwyane Wade</t>
  </si>
  <si>
    <t>Kevin Love</t>
  </si>
  <si>
    <t>Kobe Bryant</t>
  </si>
  <si>
    <t>Chris Paul</t>
  </si>
  <si>
    <t>Kevin Durant</t>
  </si>
  <si>
    <t>Russell Westbrook</t>
  </si>
  <si>
    <t>Mo Williams</t>
  </si>
  <si>
    <t>Dirk Nowitzki</t>
  </si>
  <si>
    <t>Amar'e Stoudemire</t>
  </si>
  <si>
    <t>Zach Randolph</t>
  </si>
  <si>
    <t>Tim Duncan</t>
  </si>
  <si>
    <t>Blake Griffin</t>
  </si>
  <si>
    <t>Carmelo Anthony</t>
  </si>
  <si>
    <t>Manu Ginobili</t>
  </si>
  <si>
    <t>LaMarcus Aldridge</t>
  </si>
  <si>
    <t>Kevin Martin</t>
  </si>
  <si>
    <t>Deron Williams</t>
  </si>
  <si>
    <t>Martell Webster</t>
  </si>
  <si>
    <t>Omri Casspi</t>
  </si>
  <si>
    <t>Greg Monroe</t>
  </si>
  <si>
    <t>Ty Lawson</t>
  </si>
  <si>
    <t>Andre Miller</t>
  </si>
  <si>
    <t>Kris Humphries</t>
  </si>
  <si>
    <t>Danny Granger</t>
  </si>
  <si>
    <t>Rudy Gay</t>
  </si>
  <si>
    <t>David Lee</t>
  </si>
  <si>
    <t>Marcin Gortat</t>
  </si>
  <si>
    <t>Serge Ibaka</t>
  </si>
  <si>
    <t>Amir Johnson</t>
  </si>
  <si>
    <t>JaVale McGee</t>
  </si>
  <si>
    <t>Andre Iguodala</t>
  </si>
  <si>
    <t>Devin Harris</t>
  </si>
  <si>
    <t>DeJuan Blair</t>
  </si>
  <si>
    <t>Rajon Rondo</t>
  </si>
  <si>
    <t>Shawn Marion</t>
  </si>
  <si>
    <t>Marc Gasol</t>
  </si>
  <si>
    <t>Andrew Bogut</t>
  </si>
  <si>
    <t>Patrick Patterson</t>
  </si>
  <si>
    <t>Raymond Felton</t>
  </si>
  <si>
    <t>Marcus Thornton</t>
  </si>
  <si>
    <t>Kyle Lowry</t>
  </si>
  <si>
    <t>Andrea Bargnani</t>
  </si>
  <si>
    <t>Joe Johnson</t>
  </si>
  <si>
    <t>J.R. Smith</t>
  </si>
  <si>
    <t xml:space="preserve">Tyler Hansbrough </t>
  </si>
  <si>
    <t>James Harden</t>
  </si>
  <si>
    <t>Jose Calderon</t>
  </si>
  <si>
    <t>Gerald Wallace</t>
  </si>
  <si>
    <t>Chuck Hayes</t>
  </si>
  <si>
    <t>Josh McRoberts</t>
  </si>
  <si>
    <t>Tiago Splitter</t>
  </si>
  <si>
    <t>Brandon Bass</t>
  </si>
  <si>
    <t>Nazr Mohammed</t>
  </si>
  <si>
    <t>Drew Gooden</t>
  </si>
  <si>
    <t>D.J. Augustin</t>
  </si>
  <si>
    <t>Roy Hibbert</t>
  </si>
  <si>
    <t>Jason Terry</t>
  </si>
  <si>
    <t>Mike Conley</t>
  </si>
  <si>
    <t>John Wall</t>
  </si>
  <si>
    <t xml:space="preserve">Ed Davis </t>
  </si>
  <si>
    <t>Chris Kaman</t>
  </si>
  <si>
    <t>Beno Udrih</t>
  </si>
  <si>
    <t>J.J. Hickson</t>
  </si>
  <si>
    <t>Jared Dudley</t>
  </si>
  <si>
    <t>Darren Collison</t>
  </si>
  <si>
    <t>Brandon Jennings</t>
  </si>
  <si>
    <t>Wesley Matthews</t>
  </si>
  <si>
    <t>Luol Deng</t>
  </si>
  <si>
    <t>Michael Beasley</t>
    <phoneticPr fontId="4" type="noConversion"/>
  </si>
  <si>
    <t>Nene Hilario</t>
  </si>
  <si>
    <t>Tony Parker</t>
  </si>
  <si>
    <t>Al Jefferson</t>
  </si>
  <si>
    <t>Paul Millsap</t>
  </si>
  <si>
    <t>Paul Pierce</t>
  </si>
  <si>
    <t>Stephen Curry</t>
  </si>
  <si>
    <t>Chris Bosh</t>
  </si>
  <si>
    <t>Brook Lopez</t>
  </si>
  <si>
    <t>Josh Smith</t>
  </si>
  <si>
    <t>Ryan Anderson</t>
  </si>
  <si>
    <t>Chris Andersen</t>
  </si>
  <si>
    <t>Ramon Sessions</t>
  </si>
  <si>
    <t>Louis Williams</t>
  </si>
  <si>
    <t>Carlos Boozer</t>
  </si>
  <si>
    <t>Joakim Noah</t>
  </si>
  <si>
    <t>Monta Ellis</t>
  </si>
  <si>
    <t>Elton Brand</t>
  </si>
  <si>
    <t>Eric Gordon</t>
  </si>
  <si>
    <t>Thaddeus Young</t>
  </si>
  <si>
    <t>Rodney Stuckey</t>
    <phoneticPr fontId="5" type="noConversion"/>
  </si>
  <si>
    <t>Luis Scola</t>
    <phoneticPr fontId="5" type="noConversion"/>
  </si>
  <si>
    <t>DeMar DeRozan</t>
  </si>
  <si>
    <t>DeAndre Jordan</t>
  </si>
  <si>
    <t>Tyson Chandler</t>
    <phoneticPr fontId="5" type="noConversion"/>
  </si>
  <si>
    <t>Tony Allen</t>
    <phoneticPr fontId="5" type="noConversion"/>
  </si>
  <si>
    <t>Name</t>
    <phoneticPr fontId="4" type="noConversion"/>
  </si>
  <si>
    <t>10-11 Attendance</t>
    <phoneticPr fontId="4" type="noConversion"/>
  </si>
  <si>
    <t>10-11 Tacit Agreement</t>
    <phoneticPr fontId="4" type="noConversion"/>
  </si>
  <si>
    <t>10-11 PER</t>
    <phoneticPr fontId="4" type="noConversion"/>
  </si>
  <si>
    <t>11-12 Attendance</t>
    <phoneticPr fontId="4" type="noConversion"/>
  </si>
  <si>
    <t>11-12 Tacit Agreement</t>
    <phoneticPr fontId="4" type="noConversion"/>
  </si>
  <si>
    <t>11-12 PER</t>
    <phoneticPr fontId="4" type="noConversion"/>
  </si>
  <si>
    <t>12-13 Attendance</t>
    <phoneticPr fontId="4" type="noConversion"/>
  </si>
  <si>
    <t>12-13 Tacit Agreement</t>
    <phoneticPr fontId="4" type="noConversion"/>
  </si>
  <si>
    <t>12-13 PER</t>
    <phoneticPr fontId="4" type="noConversion"/>
  </si>
  <si>
    <t>13-14 Attendance</t>
    <phoneticPr fontId="4" type="noConversion"/>
  </si>
  <si>
    <t>13-14 Tacit Agreement</t>
    <phoneticPr fontId="4" type="noConversion"/>
  </si>
  <si>
    <t>13-14 PER</t>
    <phoneticPr fontId="4" type="noConversion"/>
  </si>
  <si>
    <t>14-15 PER</t>
    <phoneticPr fontId="4" type="noConversion"/>
  </si>
  <si>
    <t>Pau Gasol</t>
    <phoneticPr fontId="4" type="noConversion"/>
  </si>
  <si>
    <t>Al Horford</t>
    <phoneticPr fontId="4" type="noConversion"/>
  </si>
  <si>
    <t>Kevin Garnett</t>
    <phoneticPr fontId="4" type="noConversion"/>
  </si>
  <si>
    <t>David West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</si>
</sst>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1" applyAlignment="1"/>
    <xf numFmtId="0" fontId="2" fillId="3" borderId="0" xfId="2" applyAlignment="1"/>
    <xf numFmtId="0" fontId="3" fillId="4" borderId="0" xfId="3" applyAlignme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6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workbookViewId="0">
      <selection activeCell="B39" sqref="B39"/>
    </sheetView>
  </sheetViews>
  <sheetFormatPr defaultRowHeight="13.5" x14ac:dyDescent="0.15"/>
  <cols>
    <col min="1" max="1" width="23.375" customWidth="1"/>
    <col min="2" max="2" width="21" customWidth="1"/>
    <col min="3" max="3" width="24.25" customWidth="1"/>
    <col min="4" max="4" width="14.125" customWidth="1"/>
    <col min="5" max="5" width="20.25" customWidth="1"/>
    <col min="6" max="6" width="23.875" customWidth="1"/>
    <col min="7" max="7" width="13" customWidth="1"/>
    <col min="8" max="8" width="19.375" customWidth="1"/>
    <col min="9" max="9" width="24" customWidth="1"/>
    <col min="10" max="10" width="12.625" customWidth="1"/>
    <col min="11" max="11" width="18.375" customWidth="1"/>
    <col min="12" max="12" width="23.125" customWidth="1"/>
    <col min="13" max="13" width="13.75" customWidth="1"/>
    <col min="14" max="14" width="14.375" customWidth="1"/>
    <col min="15" max="15" width="23.125" customWidth="1"/>
    <col min="16" max="16" width="14.875" customWidth="1"/>
  </cols>
  <sheetData>
    <row r="1" spans="1:14" s="7" customFormat="1" ht="15" customHeight="1" x14ac:dyDescent="0.15">
      <c r="A1" s="7" t="s">
        <v>96</v>
      </c>
      <c r="B1" s="8" t="s">
        <v>97</v>
      </c>
      <c r="C1" s="7" t="s">
        <v>98</v>
      </c>
      <c r="D1" s="7" t="s">
        <v>99</v>
      </c>
      <c r="E1" s="8" t="s">
        <v>100</v>
      </c>
      <c r="F1" s="7" t="s">
        <v>101</v>
      </c>
      <c r="G1" s="7" t="s">
        <v>102</v>
      </c>
      <c r="H1" s="8" t="s">
        <v>103</v>
      </c>
      <c r="I1" s="7" t="s">
        <v>104</v>
      </c>
      <c r="J1" s="7" t="s">
        <v>105</v>
      </c>
      <c r="K1" s="8" t="s">
        <v>106</v>
      </c>
      <c r="L1" s="7" t="s">
        <v>107</v>
      </c>
      <c r="M1" s="7" t="s">
        <v>108</v>
      </c>
      <c r="N1" s="7" t="s">
        <v>109</v>
      </c>
    </row>
    <row r="2" spans="1:14" x14ac:dyDescent="0.15">
      <c r="A2" t="s">
        <v>3</v>
      </c>
      <c r="B2">
        <v>0.8902439024390244</v>
      </c>
      <c r="C2">
        <v>1.1836734693877551</v>
      </c>
      <c r="D2">
        <v>24.39</v>
      </c>
      <c r="E2">
        <v>0.67073170731707321</v>
      </c>
      <c r="F2">
        <v>0.86956521739130443</v>
      </c>
      <c r="G2">
        <v>25.41</v>
      </c>
      <c r="H2">
        <v>0.21951219512195122</v>
      </c>
      <c r="I2">
        <v>1.0454545454545452</v>
      </c>
      <c r="J2">
        <v>17.97</v>
      </c>
      <c r="K2">
        <v>0.93902439024390238</v>
      </c>
      <c r="L2">
        <v>1.7600000000000002</v>
      </c>
      <c r="M2">
        <v>26.97</v>
      </c>
      <c r="N2">
        <v>19.11</v>
      </c>
    </row>
    <row r="3" spans="1:14" x14ac:dyDescent="0.15">
      <c r="A3" t="s">
        <v>6</v>
      </c>
      <c r="B3">
        <v>0.95121951219512191</v>
      </c>
      <c r="C3">
        <v>0.97916666666666674</v>
      </c>
      <c r="D3">
        <v>23.7</v>
      </c>
      <c r="E3">
        <v>0.80487804878048785</v>
      </c>
      <c r="F3">
        <v>0.92105263157894746</v>
      </c>
      <c r="G3">
        <v>26.26</v>
      </c>
      <c r="H3">
        <v>0.98780487804878048</v>
      </c>
      <c r="I3">
        <v>1.3142857142857143</v>
      </c>
      <c r="J3">
        <v>28.35</v>
      </c>
      <c r="K3">
        <v>0.98780487804878048</v>
      </c>
      <c r="L3">
        <v>1.5714285714285714</v>
      </c>
      <c r="M3">
        <v>29.9</v>
      </c>
      <c r="N3">
        <v>27.73</v>
      </c>
    </row>
    <row r="4" spans="1:14" x14ac:dyDescent="0.15">
      <c r="A4" t="s">
        <v>7</v>
      </c>
      <c r="B4">
        <v>1</v>
      </c>
      <c r="C4">
        <v>2.1176470588235294</v>
      </c>
      <c r="D4">
        <v>23.63</v>
      </c>
      <c r="E4">
        <v>0.80487804878048785</v>
      </c>
      <c r="F4">
        <v>1.5277777777777777</v>
      </c>
      <c r="G4">
        <v>23</v>
      </c>
      <c r="H4">
        <v>1</v>
      </c>
      <c r="I4">
        <v>2.2424242424242427</v>
      </c>
      <c r="J4">
        <v>23.98</v>
      </c>
      <c r="K4">
        <v>0.56097560975609762</v>
      </c>
      <c r="L4">
        <v>1.8157894736842106</v>
      </c>
      <c r="M4">
        <v>24.74</v>
      </c>
      <c r="N4">
        <v>29.62</v>
      </c>
    </row>
    <row r="5" spans="1:14" x14ac:dyDescent="0.15">
      <c r="A5" t="s">
        <v>8</v>
      </c>
      <c r="B5">
        <v>0.70731707317073167</v>
      </c>
      <c r="C5">
        <v>2.2222222222222223</v>
      </c>
      <c r="D5">
        <v>13.93</v>
      </c>
      <c r="E5">
        <v>0.63414634146341464</v>
      </c>
      <c r="F5">
        <v>1.8235294117647061</v>
      </c>
      <c r="G5">
        <v>15.02</v>
      </c>
      <c r="H5">
        <v>0.56097560975609762</v>
      </c>
      <c r="I5">
        <v>2.2962962962962963</v>
      </c>
      <c r="J5">
        <v>14.47</v>
      </c>
      <c r="K5">
        <v>0.90243902439024393</v>
      </c>
      <c r="L5">
        <v>2.15</v>
      </c>
      <c r="M5">
        <v>11.87</v>
      </c>
      <c r="N5">
        <v>15.83</v>
      </c>
    </row>
    <row r="6" spans="1:14" x14ac:dyDescent="0.15">
      <c r="A6" t="s">
        <v>110</v>
      </c>
      <c r="B6">
        <v>1</v>
      </c>
      <c r="C6">
        <v>1.9268292682926831</v>
      </c>
      <c r="D6">
        <v>23.33</v>
      </c>
      <c r="E6">
        <v>0.79268292682926833</v>
      </c>
      <c r="F6">
        <v>1.6818181818181817</v>
      </c>
      <c r="G6">
        <v>20.51</v>
      </c>
      <c r="H6">
        <v>0.59756097560975607</v>
      </c>
      <c r="I6">
        <v>1.9523809523809521</v>
      </c>
      <c r="J6">
        <v>16.75</v>
      </c>
      <c r="K6">
        <v>0.73170731707317072</v>
      </c>
      <c r="L6">
        <v>1.4166666666666667</v>
      </c>
      <c r="M6">
        <v>19.34</v>
      </c>
      <c r="N6">
        <v>22.89</v>
      </c>
    </row>
    <row r="7" spans="1:14" x14ac:dyDescent="0.15">
      <c r="A7" t="s">
        <v>10</v>
      </c>
      <c r="B7">
        <v>0.95121951219512191</v>
      </c>
      <c r="C7">
        <v>0.80701754385964908</v>
      </c>
      <c r="D7">
        <v>22.78</v>
      </c>
      <c r="E7">
        <v>0.57317073170731703</v>
      </c>
      <c r="F7">
        <v>0.45833333333333337</v>
      </c>
      <c r="G7">
        <v>17.73</v>
      </c>
      <c r="H7">
        <v>0.35365853658536583</v>
      </c>
      <c r="I7">
        <v>0.23529411764705885</v>
      </c>
      <c r="J7">
        <v>22.16</v>
      </c>
      <c r="K7">
        <v>0.79268292682926833</v>
      </c>
      <c r="L7">
        <v>0.35714285714285715</v>
      </c>
      <c r="M7">
        <v>18.89</v>
      </c>
      <c r="N7">
        <v>19.8</v>
      </c>
    </row>
    <row r="8" spans="1:14" x14ac:dyDescent="0.15">
      <c r="A8" t="s">
        <v>11</v>
      </c>
      <c r="B8">
        <v>0.91463414634146345</v>
      </c>
      <c r="C8">
        <v>1.0777777777777777</v>
      </c>
      <c r="D8">
        <v>22.67</v>
      </c>
      <c r="E8">
        <v>0.34146341463414637</v>
      </c>
      <c r="F8">
        <v>1.2142857142857144</v>
      </c>
      <c r="G8">
        <v>17.96</v>
      </c>
      <c r="H8">
        <v>0.92682926829268297</v>
      </c>
      <c r="I8">
        <v>0.7</v>
      </c>
      <c r="J8">
        <v>17.920000000000002</v>
      </c>
      <c r="K8">
        <v>0.96341463414634143</v>
      </c>
      <c r="L8">
        <v>1.0869565217391306</v>
      </c>
      <c r="M8">
        <v>18.37</v>
      </c>
      <c r="N8">
        <v>19.77</v>
      </c>
    </row>
    <row r="9" spans="1:14" x14ac:dyDescent="0.15">
      <c r="A9" t="s">
        <v>12</v>
      </c>
      <c r="B9">
        <v>0.92682926829268297</v>
      </c>
      <c r="C9">
        <v>1.65625</v>
      </c>
      <c r="D9">
        <v>21.94</v>
      </c>
      <c r="E9">
        <v>0.70731707317073167</v>
      </c>
      <c r="F9">
        <v>1.3529411764705881</v>
      </c>
      <c r="G9">
        <v>22.6</v>
      </c>
      <c r="H9">
        <v>0.84146341463414631</v>
      </c>
      <c r="I9">
        <v>1.2857142857142858</v>
      </c>
      <c r="J9">
        <v>24.45</v>
      </c>
      <c r="K9">
        <v>0.90243902439024393</v>
      </c>
      <c r="L9">
        <v>1.4285714285714286</v>
      </c>
      <c r="M9">
        <v>21.4</v>
      </c>
      <c r="N9">
        <v>21.94</v>
      </c>
    </row>
    <row r="10" spans="1:14" x14ac:dyDescent="0.15">
      <c r="A10" t="s">
        <v>13</v>
      </c>
      <c r="B10">
        <v>1</v>
      </c>
      <c r="C10">
        <v>1.3960396039603959</v>
      </c>
      <c r="D10">
        <v>21.93</v>
      </c>
      <c r="E10">
        <v>0.80487804878048785</v>
      </c>
      <c r="F10">
        <v>1.3913043478260871</v>
      </c>
      <c r="G10">
        <v>23.5</v>
      </c>
      <c r="H10">
        <v>0.97560975609756095</v>
      </c>
      <c r="I10">
        <v>1.6086956521739133</v>
      </c>
      <c r="J10">
        <v>22.44</v>
      </c>
      <c r="K10">
        <v>0.97560975609756095</v>
      </c>
      <c r="L10">
        <v>1.392857142857143</v>
      </c>
      <c r="M10">
        <v>23.98</v>
      </c>
      <c r="N10">
        <v>22.64</v>
      </c>
    </row>
    <row r="11" spans="1:14" x14ac:dyDescent="0.15">
      <c r="A11" t="s">
        <v>14</v>
      </c>
      <c r="B11">
        <v>0.93902439024390238</v>
      </c>
      <c r="C11">
        <v>1.0744680851063828</v>
      </c>
      <c r="D11">
        <v>21.82</v>
      </c>
      <c r="E11">
        <v>0.67073170731707321</v>
      </c>
      <c r="F11">
        <v>1.3846153846153846</v>
      </c>
      <c r="G11">
        <v>21.15</v>
      </c>
      <c r="H11">
        <v>0.81707317073170727</v>
      </c>
      <c r="I11">
        <v>1</v>
      </c>
      <c r="J11">
        <v>24.83</v>
      </c>
      <c r="K11">
        <v>0.93902439024390238</v>
      </c>
      <c r="L11">
        <v>1.1923076923076923</v>
      </c>
      <c r="M11">
        <v>24.5</v>
      </c>
      <c r="N11">
        <v>21.74</v>
      </c>
    </row>
    <row r="12" spans="1:14" x14ac:dyDescent="0.15">
      <c r="A12" t="s">
        <v>15</v>
      </c>
      <c r="B12">
        <v>0.97560975609756095</v>
      </c>
      <c r="C12">
        <v>2.2525252525252526</v>
      </c>
      <c r="D12">
        <v>21.78</v>
      </c>
      <c r="E12">
        <v>0.41463414634146339</v>
      </c>
      <c r="F12">
        <v>2.3157894736842106</v>
      </c>
      <c r="G12">
        <v>24.18</v>
      </c>
      <c r="H12">
        <v>0.73170731707317072</v>
      </c>
      <c r="I12">
        <v>2.0909090909090904</v>
      </c>
      <c r="J12">
        <v>19.05</v>
      </c>
      <c r="K12">
        <v>0.82926829268292679</v>
      </c>
      <c r="L12">
        <v>2.15</v>
      </c>
      <c r="M12">
        <v>20.059999999999999</v>
      </c>
      <c r="N12">
        <v>16.510000000000002</v>
      </c>
    </row>
    <row r="13" spans="1:14" x14ac:dyDescent="0.15">
      <c r="A13" t="s">
        <v>16</v>
      </c>
      <c r="B13">
        <v>0.98780487804878048</v>
      </c>
      <c r="C13">
        <v>1.1139240506329113</v>
      </c>
      <c r="D13">
        <v>21.57</v>
      </c>
      <c r="E13">
        <v>0.67073170731707321</v>
      </c>
      <c r="F13">
        <v>1.2</v>
      </c>
      <c r="G13">
        <v>22.73</v>
      </c>
      <c r="H13">
        <v>0.90243902439024393</v>
      </c>
      <c r="I13">
        <v>1.368421052631579</v>
      </c>
      <c r="J13">
        <v>20.45</v>
      </c>
      <c r="K13">
        <v>0.84146341463414631</v>
      </c>
      <c r="L13">
        <v>1.4444444444444444</v>
      </c>
      <c r="M13">
        <v>21.84</v>
      </c>
      <c r="N13">
        <v>22.77</v>
      </c>
    </row>
    <row r="14" spans="1:14" x14ac:dyDescent="0.15">
      <c r="A14" t="s">
        <v>17</v>
      </c>
      <c r="B14">
        <v>0.97560975609756095</v>
      </c>
      <c r="C14">
        <v>1.0736842105263158</v>
      </c>
      <c r="D14">
        <v>21.46</v>
      </c>
      <c r="E14">
        <v>0.48780487804878048</v>
      </c>
      <c r="F14">
        <v>1.5555555555555554</v>
      </c>
      <c r="G14">
        <v>16.600000000000001</v>
      </c>
      <c r="H14">
        <v>0.93902439024390238</v>
      </c>
      <c r="I14">
        <v>1.0769230769230769</v>
      </c>
      <c r="J14">
        <v>16.09</v>
      </c>
      <c r="K14">
        <v>0.82926829268292679</v>
      </c>
      <c r="L14">
        <v>1.125</v>
      </c>
      <c r="M14">
        <v>16.37</v>
      </c>
      <c r="N14">
        <v>17.059999999999999</v>
      </c>
    </row>
    <row r="15" spans="1:14" x14ac:dyDescent="0.15">
      <c r="A15" t="s">
        <v>18</v>
      </c>
      <c r="B15">
        <v>0.79268292682926833</v>
      </c>
      <c r="C15">
        <v>2.9017857142857144</v>
      </c>
      <c r="D15">
        <v>21.19</v>
      </c>
      <c r="E15">
        <v>0.67073170731707321</v>
      </c>
      <c r="F15">
        <v>2.1749999999999998</v>
      </c>
      <c r="G15">
        <v>20.34</v>
      </c>
      <c r="H15">
        <v>0.95121951219512191</v>
      </c>
      <c r="I15">
        <v>2.7500000000000004</v>
      </c>
      <c r="J15">
        <v>20.38</v>
      </c>
      <c r="K15">
        <v>0.78048780487804881</v>
      </c>
      <c r="L15">
        <v>2.7727272727272725</v>
      </c>
      <c r="M15">
        <v>17.690000000000001</v>
      </c>
      <c r="N15">
        <v>15.25</v>
      </c>
    </row>
    <row r="16" spans="1:14" x14ac:dyDescent="0.15">
      <c r="A16" t="s">
        <v>111</v>
      </c>
      <c r="B16">
        <v>0.93902439024390238</v>
      </c>
      <c r="C16">
        <v>2.2325581395348837</v>
      </c>
      <c r="D16">
        <v>20.79</v>
      </c>
      <c r="E16">
        <v>0.13414634146341464</v>
      </c>
      <c r="F16">
        <v>1.4666666666666668</v>
      </c>
      <c r="G16">
        <v>19.02</v>
      </c>
      <c r="H16">
        <v>0.90243902439024393</v>
      </c>
      <c r="I16">
        <v>1.6</v>
      </c>
      <c r="J16">
        <v>19.84</v>
      </c>
      <c r="K16">
        <v>0.35365853658536583</v>
      </c>
      <c r="L16">
        <v>1.1818181818181817</v>
      </c>
      <c r="M16">
        <v>22.08</v>
      </c>
      <c r="N16">
        <v>20.92</v>
      </c>
    </row>
    <row r="17" spans="1:14" x14ac:dyDescent="0.15">
      <c r="A17" t="s">
        <v>113</v>
      </c>
      <c r="B17">
        <v>0.85365853658536583</v>
      </c>
      <c r="C17">
        <v>1.1578947368421053</v>
      </c>
      <c r="D17">
        <v>20.51</v>
      </c>
      <c r="E17">
        <v>0.80487804878048785</v>
      </c>
      <c r="F17">
        <v>1.5000000000000002</v>
      </c>
      <c r="G17">
        <v>17.84</v>
      </c>
      <c r="H17">
        <v>0.8902439024390244</v>
      </c>
      <c r="I17">
        <v>1.3181818181818181</v>
      </c>
      <c r="J17">
        <v>20.149999999999999</v>
      </c>
      <c r="K17">
        <v>0.97560975609756095</v>
      </c>
      <c r="L17">
        <v>1.6470588235294117</v>
      </c>
      <c r="M17">
        <v>17.55</v>
      </c>
      <c r="N17">
        <v>16.16</v>
      </c>
    </row>
    <row r="18" spans="1:14" x14ac:dyDescent="0.15">
      <c r="A18" t="s">
        <v>19</v>
      </c>
      <c r="B18">
        <v>0.56097560975609762</v>
      </c>
      <c r="C18">
        <v>0.92307692307692302</v>
      </c>
      <c r="D18">
        <v>12.44</v>
      </c>
      <c r="E18">
        <v>0.57317073170731703</v>
      </c>
      <c r="F18">
        <v>0.9</v>
      </c>
      <c r="G18">
        <v>10.02</v>
      </c>
      <c r="H18">
        <v>0.92682926829268297</v>
      </c>
      <c r="I18">
        <v>1.5833333333333333</v>
      </c>
      <c r="J18">
        <v>13.89</v>
      </c>
      <c r="K18">
        <v>0.95121951219512191</v>
      </c>
      <c r="L18">
        <v>1.7142857142857144</v>
      </c>
      <c r="M18">
        <v>11.56</v>
      </c>
      <c r="N18">
        <v>4.3</v>
      </c>
    </row>
    <row r="19" spans="1:14" x14ac:dyDescent="0.15">
      <c r="A19" t="s">
        <v>20</v>
      </c>
      <c r="B19">
        <v>0.86585365853658536</v>
      </c>
      <c r="C19">
        <v>1</v>
      </c>
      <c r="D19">
        <v>11.76</v>
      </c>
      <c r="E19">
        <v>0.79268292682926833</v>
      </c>
      <c r="F19">
        <v>1</v>
      </c>
      <c r="G19">
        <v>11.26</v>
      </c>
      <c r="H19">
        <v>0.52439024390243905</v>
      </c>
      <c r="I19">
        <v>1.4</v>
      </c>
      <c r="J19">
        <v>12.94</v>
      </c>
      <c r="K19">
        <v>0.86585365853658536</v>
      </c>
      <c r="L19">
        <v>1.2</v>
      </c>
      <c r="M19">
        <v>12.91</v>
      </c>
      <c r="N19">
        <v>13.01</v>
      </c>
    </row>
    <row r="20" spans="1:14" x14ac:dyDescent="0.15">
      <c r="A20" t="s">
        <v>21</v>
      </c>
      <c r="B20">
        <v>0.97560975609756095</v>
      </c>
      <c r="C20">
        <v>1.2886597938144331</v>
      </c>
      <c r="D20">
        <v>18.07</v>
      </c>
      <c r="E20">
        <v>0.80487804878048785</v>
      </c>
      <c r="F20">
        <v>0.93984962406015038</v>
      </c>
      <c r="G20">
        <v>22.09</v>
      </c>
      <c r="H20">
        <v>0.98780487804878048</v>
      </c>
      <c r="I20">
        <v>1.2014925373134329</v>
      </c>
      <c r="J20">
        <v>19.52</v>
      </c>
      <c r="K20">
        <v>1</v>
      </c>
      <c r="L20">
        <v>1.0272727272727273</v>
      </c>
      <c r="M20">
        <v>18.16</v>
      </c>
      <c r="N20">
        <v>21.15</v>
      </c>
    </row>
    <row r="21" spans="1:14" x14ac:dyDescent="0.15">
      <c r="A21" t="s">
        <v>22</v>
      </c>
      <c r="B21">
        <v>0.97560975609756095</v>
      </c>
      <c r="C21">
        <v>2.7619047619047619</v>
      </c>
      <c r="D21">
        <v>17.989999999999998</v>
      </c>
      <c r="E21">
        <v>0.74390243902439024</v>
      </c>
      <c r="F21">
        <v>2.6792452830188678</v>
      </c>
      <c r="G21">
        <v>19.43</v>
      </c>
      <c r="H21">
        <v>0.8902439024390244</v>
      </c>
      <c r="I21">
        <v>2.7450980392156863</v>
      </c>
      <c r="J21">
        <v>17.96</v>
      </c>
      <c r="K21">
        <v>0.75609756097560976</v>
      </c>
      <c r="L21">
        <v>2.7068965517241379</v>
      </c>
      <c r="M21">
        <v>19.02</v>
      </c>
      <c r="N21">
        <v>19.09</v>
      </c>
    </row>
    <row r="22" spans="1:14" x14ac:dyDescent="0.15">
      <c r="A22" t="s">
        <v>23</v>
      </c>
      <c r="B22">
        <v>0.98780487804878048</v>
      </c>
      <c r="C22">
        <v>2.8596491228070176</v>
      </c>
      <c r="D22">
        <v>17.89</v>
      </c>
      <c r="E22">
        <v>0.80487804878048785</v>
      </c>
      <c r="F22">
        <v>2.4929577464788735</v>
      </c>
      <c r="G22">
        <v>14.84</v>
      </c>
      <c r="H22">
        <v>1</v>
      </c>
      <c r="I22">
        <v>2.8160000000000003</v>
      </c>
      <c r="J22">
        <v>15.69</v>
      </c>
      <c r="K22">
        <v>0.70731707317073167</v>
      </c>
      <c r="L22">
        <v>3.2222222222222228</v>
      </c>
      <c r="M22">
        <v>13.9</v>
      </c>
      <c r="N22">
        <v>13.93</v>
      </c>
    </row>
    <row r="23" spans="1:14" x14ac:dyDescent="0.15">
      <c r="A23" t="s">
        <v>24</v>
      </c>
      <c r="B23">
        <v>0.90243902439024393</v>
      </c>
      <c r="C23">
        <v>0.8099173553719009</v>
      </c>
      <c r="D23">
        <v>17.89</v>
      </c>
      <c r="E23">
        <v>0.75609756097560976</v>
      </c>
      <c r="F23">
        <v>0.75630252100840334</v>
      </c>
      <c r="G23">
        <v>17.98</v>
      </c>
      <c r="H23">
        <v>0.79268292682926833</v>
      </c>
      <c r="I23">
        <v>0.56349206349206349</v>
      </c>
      <c r="J23">
        <v>13.67</v>
      </c>
      <c r="K23">
        <v>0.84146341463414631</v>
      </c>
      <c r="L23">
        <v>1.0408163265306121</v>
      </c>
      <c r="M23">
        <v>18.28</v>
      </c>
      <c r="N23">
        <v>15.76</v>
      </c>
    </row>
    <row r="24" spans="1:14" x14ac:dyDescent="0.15">
      <c r="A24" t="s">
        <v>25</v>
      </c>
      <c r="B24">
        <v>0.96341463414634143</v>
      </c>
      <c r="C24">
        <v>0.98181818181818192</v>
      </c>
      <c r="D24">
        <v>17.89</v>
      </c>
      <c r="E24">
        <v>0.75609756097560976</v>
      </c>
      <c r="F24">
        <v>1</v>
      </c>
      <c r="G24">
        <v>18.68</v>
      </c>
      <c r="H24">
        <v>6.097560975609756E-2</v>
      </c>
      <c r="I24">
        <v>0.74999999999999989</v>
      </c>
      <c r="J24">
        <v>4.0199999999999996</v>
      </c>
      <c r="K24">
        <v>0.5</v>
      </c>
      <c r="L24">
        <v>0.88990825688073383</v>
      </c>
      <c r="M24">
        <v>10.9</v>
      </c>
      <c r="N24">
        <v>8.65</v>
      </c>
    </row>
    <row r="25" spans="1:14" x14ac:dyDescent="0.15">
      <c r="A25" t="s">
        <v>27</v>
      </c>
      <c r="B25">
        <v>0.8902439024390244</v>
      </c>
      <c r="C25">
        <v>1.3716814159292035</v>
      </c>
      <c r="D25">
        <v>17.86</v>
      </c>
      <c r="E25">
        <v>0.69512195121951215</v>
      </c>
      <c r="F25">
        <v>1.0818181818181818</v>
      </c>
      <c r="G25">
        <v>19.809999999999999</v>
      </c>
      <c r="H25">
        <v>0.96341463414634143</v>
      </c>
      <c r="I25">
        <v>1.3448275862068966</v>
      </c>
      <c r="J25">
        <v>19.23</v>
      </c>
      <c r="K25">
        <v>0.84146341463414631</v>
      </c>
      <c r="L25">
        <v>0.96296296296296291</v>
      </c>
      <c r="M25">
        <v>19.21</v>
      </c>
      <c r="N25">
        <v>18.73</v>
      </c>
    </row>
    <row r="26" spans="1:14" x14ac:dyDescent="0.15">
      <c r="A26" t="s">
        <v>29</v>
      </c>
      <c r="B26">
        <v>1</v>
      </c>
      <c r="C26">
        <v>0.31111111111111112</v>
      </c>
      <c r="D26">
        <v>17.7</v>
      </c>
      <c r="E26">
        <v>0.80487804878048785</v>
      </c>
      <c r="F26">
        <v>0.35245901639344263</v>
      </c>
      <c r="G26">
        <v>18.98</v>
      </c>
      <c r="H26">
        <v>0.97560975609756095</v>
      </c>
      <c r="I26">
        <v>0.34710743801652894</v>
      </c>
      <c r="J26">
        <v>19.41</v>
      </c>
      <c r="K26">
        <v>0.98780487804878048</v>
      </c>
      <c r="L26">
        <v>0.69072164948453618</v>
      </c>
      <c r="M26">
        <v>19.66</v>
      </c>
      <c r="N26">
        <v>16.63</v>
      </c>
    </row>
    <row r="27" spans="1:14" x14ac:dyDescent="0.15">
      <c r="A27" t="s">
        <v>30</v>
      </c>
      <c r="B27">
        <v>0.87804878048780488</v>
      </c>
      <c r="C27">
        <v>1.1770833333333335</v>
      </c>
      <c r="D27">
        <v>17.670000000000002</v>
      </c>
      <c r="E27">
        <v>0.78048780487804881</v>
      </c>
      <c r="F27">
        <v>0.84210526315789469</v>
      </c>
      <c r="G27">
        <v>14.4</v>
      </c>
      <c r="H27">
        <v>0.98780487804878048</v>
      </c>
      <c r="I27">
        <v>1.0476190476190477</v>
      </c>
      <c r="J27">
        <v>17.329999999999998</v>
      </c>
      <c r="K27">
        <v>0.93902439024390238</v>
      </c>
      <c r="L27">
        <v>0.93333333333333335</v>
      </c>
      <c r="M27">
        <v>15.44</v>
      </c>
      <c r="N27">
        <v>15.14</v>
      </c>
    </row>
    <row r="28" spans="1:14" x14ac:dyDescent="0.15">
      <c r="A28" t="s">
        <v>31</v>
      </c>
      <c r="B28">
        <v>0.96341463414634143</v>
      </c>
      <c r="C28">
        <v>0.37190082644628103</v>
      </c>
      <c r="D28">
        <v>17.420000000000002</v>
      </c>
      <c r="E28">
        <v>0.74390243902439024</v>
      </c>
      <c r="F28">
        <v>0.35897435897435903</v>
      </c>
      <c r="G28">
        <v>19.899999999999999</v>
      </c>
      <c r="H28">
        <v>0.96341463414634143</v>
      </c>
      <c r="I28">
        <v>0.26400000000000001</v>
      </c>
      <c r="J28">
        <v>20.78</v>
      </c>
      <c r="K28">
        <v>6.097560975609756E-2</v>
      </c>
      <c r="L28">
        <v>0.24848484848484848</v>
      </c>
      <c r="M28">
        <v>10.15</v>
      </c>
      <c r="N28">
        <v>14.47</v>
      </c>
    </row>
    <row r="29" spans="1:14" x14ac:dyDescent="0.15">
      <c r="A29" t="s">
        <v>32</v>
      </c>
      <c r="B29">
        <v>0.81707317073170727</v>
      </c>
      <c r="C29">
        <v>3.0631578947368423</v>
      </c>
      <c r="D29">
        <v>17.3</v>
      </c>
      <c r="E29">
        <v>0.75609756097560976</v>
      </c>
      <c r="F29">
        <v>2.9489795918367343</v>
      </c>
      <c r="G29">
        <v>17.59</v>
      </c>
      <c r="H29">
        <v>0.97560975609756095</v>
      </c>
      <c r="I29">
        <v>2.1031746031746033</v>
      </c>
      <c r="J29">
        <v>15.27</v>
      </c>
      <c r="K29">
        <v>0.76829268292682928</v>
      </c>
      <c r="L29">
        <v>2.6228070175438596</v>
      </c>
      <c r="M29">
        <v>13.71</v>
      </c>
      <c r="N29">
        <v>12.71</v>
      </c>
    </row>
    <row r="30" spans="1:14" x14ac:dyDescent="0.15">
      <c r="A30" t="s">
        <v>33</v>
      </c>
      <c r="B30">
        <v>0.86585365853658536</v>
      </c>
      <c r="C30">
        <v>2.4262295081967218</v>
      </c>
      <c r="D30">
        <v>17.22</v>
      </c>
      <c r="E30">
        <v>0.76829268292682928</v>
      </c>
      <c r="F30">
        <v>2.5877192982456139</v>
      </c>
      <c r="G30">
        <v>16.079999999999998</v>
      </c>
      <c r="H30">
        <v>0.70731707317073167</v>
      </c>
      <c r="I30">
        <v>2.2342342342342345</v>
      </c>
      <c r="J30">
        <v>14.69</v>
      </c>
      <c r="K30">
        <v>0.48780487804878048</v>
      </c>
      <c r="L30">
        <v>3.0183486238532109</v>
      </c>
      <c r="M30">
        <v>14.66</v>
      </c>
      <c r="N30">
        <v>15.16</v>
      </c>
    </row>
    <row r="31" spans="1:14" x14ac:dyDescent="0.15">
      <c r="A31" t="s">
        <v>34</v>
      </c>
      <c r="B31">
        <v>0.98780487804878048</v>
      </c>
      <c r="C31">
        <v>0.67647058823529405</v>
      </c>
      <c r="D31">
        <v>17.2</v>
      </c>
      <c r="E31">
        <v>0.78048780487804881</v>
      </c>
      <c r="F31">
        <v>0.84251968503937003</v>
      </c>
      <c r="G31">
        <v>17.61</v>
      </c>
      <c r="H31">
        <v>0.74390243902439024</v>
      </c>
      <c r="I31">
        <v>0.91935483870967738</v>
      </c>
      <c r="J31">
        <v>14.66</v>
      </c>
      <c r="K31">
        <v>0.95121951219512191</v>
      </c>
      <c r="L31">
        <v>0.9076923076923078</v>
      </c>
      <c r="M31">
        <v>17.329999999999998</v>
      </c>
      <c r="N31">
        <v>6.84</v>
      </c>
    </row>
    <row r="32" spans="1:14" x14ac:dyDescent="0.15">
      <c r="A32" t="s">
        <v>36</v>
      </c>
      <c r="B32">
        <v>0.97560975609756095</v>
      </c>
      <c r="C32">
        <v>0.84955752212389368</v>
      </c>
      <c r="D32">
        <v>17.09</v>
      </c>
      <c r="E32">
        <v>0.76829268292682928</v>
      </c>
      <c r="F32">
        <v>1.3457943925233646</v>
      </c>
      <c r="G32">
        <v>15.05</v>
      </c>
      <c r="H32">
        <v>0.81707317073170727</v>
      </c>
      <c r="I32">
        <v>1.5825242718446602</v>
      </c>
      <c r="J32">
        <v>18.02</v>
      </c>
      <c r="K32">
        <v>0.92682926829268297</v>
      </c>
      <c r="L32">
        <v>1.3131313131313131</v>
      </c>
      <c r="M32">
        <v>13.78</v>
      </c>
      <c r="N32">
        <v>11.08</v>
      </c>
    </row>
    <row r="33" spans="1:14" x14ac:dyDescent="0.15">
      <c r="A33" t="s">
        <v>37</v>
      </c>
      <c r="B33">
        <v>0.98780487804878048</v>
      </c>
      <c r="C33">
        <v>1.3680000000000001</v>
      </c>
      <c r="D33">
        <v>16.88</v>
      </c>
      <c r="E33">
        <v>0.79268292682926833</v>
      </c>
      <c r="F33">
        <v>1.69</v>
      </c>
      <c r="G33">
        <v>18.41</v>
      </c>
      <c r="H33">
        <v>0.97560975609756095</v>
      </c>
      <c r="I33">
        <v>2.0188679245283017</v>
      </c>
      <c r="J33">
        <v>19.57</v>
      </c>
      <c r="K33">
        <v>0.71951219512195119</v>
      </c>
      <c r="L33">
        <v>1.9381443298969074</v>
      </c>
      <c r="M33">
        <v>18.27</v>
      </c>
      <c r="N33">
        <v>21.75</v>
      </c>
    </row>
    <row r="34" spans="1:14" x14ac:dyDescent="0.15">
      <c r="A34" t="s">
        <v>38</v>
      </c>
      <c r="B34">
        <v>0.79268292682926833</v>
      </c>
      <c r="C34">
        <v>1.0526315789473684</v>
      </c>
      <c r="D34">
        <v>16.77</v>
      </c>
      <c r="E34">
        <v>0.14634146341463414</v>
      </c>
      <c r="F34">
        <v>1.2941176470588236</v>
      </c>
      <c r="G34">
        <v>14.92</v>
      </c>
      <c r="H34">
        <v>0.3902439024390244</v>
      </c>
      <c r="I34">
        <v>1.9051724137931036</v>
      </c>
      <c r="J34">
        <v>13.81</v>
      </c>
      <c r="K34">
        <v>0.81707317073170727</v>
      </c>
      <c r="L34">
        <v>1.1582278481012658</v>
      </c>
      <c r="M34">
        <v>17.11</v>
      </c>
      <c r="N34">
        <v>15.61</v>
      </c>
    </row>
    <row r="35" spans="1:14" x14ac:dyDescent="0.15">
      <c r="A35" t="s">
        <v>39</v>
      </c>
      <c r="B35">
        <v>0.63414634146341464</v>
      </c>
      <c r="C35">
        <v>1.3218390804597702</v>
      </c>
      <c r="D35">
        <v>16.77</v>
      </c>
      <c r="E35">
        <v>0.78048780487804881</v>
      </c>
      <c r="F35">
        <v>1.0779220779220779</v>
      </c>
      <c r="G35">
        <v>11.58</v>
      </c>
      <c r="H35">
        <v>0.86585365853658536</v>
      </c>
      <c r="I35">
        <v>1.3246753246753245</v>
      </c>
      <c r="J35">
        <v>15.23</v>
      </c>
      <c r="K35">
        <v>0.79268292682926833</v>
      </c>
      <c r="L35">
        <v>1.2040816326530612</v>
      </c>
      <c r="M35">
        <v>14.67</v>
      </c>
      <c r="N35">
        <v>15.29</v>
      </c>
    </row>
    <row r="36" spans="1:14" x14ac:dyDescent="0.15">
      <c r="A36" t="s">
        <v>40</v>
      </c>
      <c r="B36">
        <v>0.91463414634146345</v>
      </c>
      <c r="C36">
        <v>2.8230088495575218</v>
      </c>
      <c r="D36">
        <v>16.68</v>
      </c>
      <c r="E36">
        <v>0.73170731707317072</v>
      </c>
      <c r="F36">
        <v>2.2962962962962963</v>
      </c>
      <c r="G36">
        <v>13.46</v>
      </c>
      <c r="H36">
        <v>0.82926829268292679</v>
      </c>
      <c r="I36">
        <v>2.3962264150943398</v>
      </c>
      <c r="J36">
        <v>15.22</v>
      </c>
      <c r="K36">
        <v>0.79268292682926833</v>
      </c>
      <c r="L36">
        <v>2.8214285714285716</v>
      </c>
      <c r="M36">
        <v>12.9</v>
      </c>
      <c r="N36">
        <v>9.2899999999999991</v>
      </c>
    </row>
    <row r="37" spans="1:14" x14ac:dyDescent="0.15">
      <c r="A37" t="s">
        <v>41</v>
      </c>
      <c r="B37">
        <v>0.8902439024390244</v>
      </c>
      <c r="C37">
        <v>1.4578313253012047</v>
      </c>
      <c r="D37">
        <v>16.52</v>
      </c>
      <c r="E37">
        <v>0.62195121951219512</v>
      </c>
      <c r="F37">
        <v>1.1772151898734178</v>
      </c>
      <c r="G37">
        <v>17.43</v>
      </c>
      <c r="H37">
        <v>0.87804878048780488</v>
      </c>
      <c r="I37">
        <v>1.3333333333333333</v>
      </c>
      <c r="J37">
        <v>16.32</v>
      </c>
      <c r="K37">
        <v>0.87804878048780488</v>
      </c>
      <c r="L37">
        <v>1.1481481481481484</v>
      </c>
      <c r="M37">
        <v>12</v>
      </c>
      <c r="N37">
        <v>15.07</v>
      </c>
    </row>
    <row r="38" spans="1:14" x14ac:dyDescent="0.15">
      <c r="A38" t="s">
        <v>42</v>
      </c>
      <c r="B38">
        <v>0.91463414634146345</v>
      </c>
      <c r="C38">
        <v>3.17</v>
      </c>
      <c r="D38">
        <v>16.510000000000002</v>
      </c>
      <c r="E38">
        <v>0.57317073170731703</v>
      </c>
      <c r="F38">
        <v>2.3839999999999999</v>
      </c>
      <c r="G38">
        <v>18.89</v>
      </c>
      <c r="H38">
        <v>0.82926829268292679</v>
      </c>
      <c r="I38">
        <v>2.7731092436974789</v>
      </c>
      <c r="J38">
        <v>17.510000000000002</v>
      </c>
      <c r="K38">
        <v>0.96341463414634143</v>
      </c>
      <c r="L38">
        <v>3.0104166666666665</v>
      </c>
      <c r="M38">
        <v>20.2</v>
      </c>
      <c r="N38">
        <v>19.66</v>
      </c>
    </row>
    <row r="39" spans="1:14" x14ac:dyDescent="0.15">
      <c r="A39" t="s">
        <v>43</v>
      </c>
      <c r="B39">
        <v>0.80487804878048785</v>
      </c>
      <c r="C39">
        <v>0.77894736842105272</v>
      </c>
      <c r="D39">
        <v>16.5</v>
      </c>
      <c r="E39">
        <v>0.37804878048780488</v>
      </c>
      <c r="F39">
        <v>0.88000000000000012</v>
      </c>
      <c r="G39">
        <v>18</v>
      </c>
      <c r="H39">
        <v>0.42682926829268292</v>
      </c>
      <c r="I39">
        <v>0.70408163265306123</v>
      </c>
      <c r="J39">
        <v>11.27</v>
      </c>
      <c r="K39">
        <v>0.51219512195121952</v>
      </c>
      <c r="L39">
        <v>0.7752808988764045</v>
      </c>
      <c r="M39">
        <v>14.53</v>
      </c>
      <c r="N39">
        <v>16.54</v>
      </c>
    </row>
    <row r="40" spans="1:14" x14ac:dyDescent="0.15">
      <c r="A40" t="s">
        <v>44</v>
      </c>
      <c r="B40">
        <v>0.87804878048780488</v>
      </c>
      <c r="C40">
        <v>2.3253012048192772</v>
      </c>
      <c r="D40">
        <v>16.46</v>
      </c>
      <c r="E40">
        <v>0.73170731707317072</v>
      </c>
      <c r="F40">
        <v>2</v>
      </c>
      <c r="G40">
        <v>18.5</v>
      </c>
      <c r="H40">
        <v>0.87804878048780488</v>
      </c>
      <c r="I40">
        <v>2.0609756097560976</v>
      </c>
      <c r="J40">
        <v>14.14</v>
      </c>
      <c r="K40">
        <v>0.96341463414634143</v>
      </c>
      <c r="L40">
        <v>1.8072289156626504</v>
      </c>
      <c r="M40">
        <v>15.54</v>
      </c>
      <c r="N40">
        <v>14.03</v>
      </c>
    </row>
    <row r="41" spans="1:14" x14ac:dyDescent="0.15">
      <c r="A41" t="s">
        <v>45</v>
      </c>
      <c r="B41">
        <v>0.96341463414634143</v>
      </c>
      <c r="C41">
        <v>1.7558139534883721</v>
      </c>
      <c r="D41">
        <v>16.43</v>
      </c>
      <c r="E41">
        <v>0.42682926829268292</v>
      </c>
      <c r="F41">
        <v>1.8292682926829269</v>
      </c>
      <c r="G41">
        <v>15.27</v>
      </c>
      <c r="H41">
        <v>0.97560975609756095</v>
      </c>
      <c r="I41">
        <v>1.6233766233766234</v>
      </c>
      <c r="J41">
        <v>17.670000000000002</v>
      </c>
      <c r="K41">
        <v>0.90243902439024393</v>
      </c>
      <c r="L41">
        <v>2.0375000000000001</v>
      </c>
      <c r="M41">
        <v>14</v>
      </c>
      <c r="N41">
        <v>13.87</v>
      </c>
    </row>
    <row r="42" spans="1:14" x14ac:dyDescent="0.15">
      <c r="A42" t="s">
        <v>46</v>
      </c>
      <c r="B42">
        <f>70/82</f>
        <v>0.85365853658536583</v>
      </c>
      <c r="C42">
        <f>4.9/9</f>
        <v>0.54444444444444451</v>
      </c>
      <c r="D42">
        <v>16.43</v>
      </c>
      <c r="E42">
        <f>66/82</f>
        <v>0.80487804878048785</v>
      </c>
      <c r="F42">
        <f>4.3/9.3</f>
        <v>0.46236559139784938</v>
      </c>
      <c r="G42">
        <v>14.71</v>
      </c>
      <c r="H42">
        <f>81/82</f>
        <v>0.98780487804878048</v>
      </c>
      <c r="I42">
        <f>5.5/11.9</f>
        <v>0.4621848739495798</v>
      </c>
      <c r="J42">
        <v>15.35</v>
      </c>
      <c r="K42">
        <f>64/82</f>
        <v>0.78048780487804881</v>
      </c>
      <c r="L42">
        <f>5/13.8</f>
        <v>0.36231884057971014</v>
      </c>
      <c r="M42">
        <v>14.2</v>
      </c>
      <c r="N42">
        <v>12.56</v>
      </c>
    </row>
    <row r="43" spans="1:14" x14ac:dyDescent="0.15">
      <c r="A43" t="s">
        <v>47</v>
      </c>
      <c r="B43">
        <f>82/82</f>
        <v>1</v>
      </c>
      <c r="C43">
        <f>15.8/9.5</f>
        <v>1.6631578947368422</v>
      </c>
      <c r="D43">
        <v>16.420000000000002</v>
      </c>
      <c r="E43">
        <f>62/82</f>
        <v>0.75609756097560976</v>
      </c>
      <c r="F43">
        <f>19.8/11.8</f>
        <v>1.6779661016949152</v>
      </c>
      <c r="G43">
        <v>21.13</v>
      </c>
      <c r="H43">
        <f>78/82</f>
        <v>0.95121951219512191</v>
      </c>
      <c r="I43">
        <f>18.7/12.1</f>
        <v>1.5454545454545454</v>
      </c>
      <c r="J43">
        <v>23</v>
      </c>
      <c r="K43">
        <f>73/82</f>
        <v>0.8902439024390244</v>
      </c>
      <c r="L43">
        <f>20.2/12</f>
        <v>1.6833333333333333</v>
      </c>
      <c r="M43">
        <v>23.51</v>
      </c>
      <c r="N43">
        <v>26.79</v>
      </c>
    </row>
    <row r="44" spans="1:14" x14ac:dyDescent="0.15">
      <c r="A44" t="s">
        <v>48</v>
      </c>
      <c r="B44">
        <f>68/82</f>
        <v>0.82926829268292679</v>
      </c>
      <c r="C44">
        <f>43.4/10.6</f>
        <v>4.0943396226415096</v>
      </c>
      <c r="D44">
        <v>16.38</v>
      </c>
      <c r="E44">
        <f>53/82</f>
        <v>0.64634146341463417</v>
      </c>
      <c r="F44">
        <f>43.4/9.6</f>
        <v>4.520833333333333</v>
      </c>
      <c r="G44">
        <v>16.73</v>
      </c>
      <c r="H44">
        <f>73/82</f>
        <v>0.8902439024390244</v>
      </c>
      <c r="I44">
        <f>39.4/9.6</f>
        <v>4.104166666666667</v>
      </c>
      <c r="J44">
        <v>18.8</v>
      </c>
      <c r="K44">
        <f>81/82</f>
        <v>0.98780487804878048</v>
      </c>
      <c r="L44">
        <f>30/8.2</f>
        <v>3.6585365853658538</v>
      </c>
      <c r="M44">
        <v>15.25</v>
      </c>
      <c r="N44">
        <v>11.41</v>
      </c>
    </row>
    <row r="45" spans="1:14" x14ac:dyDescent="0.15">
      <c r="A45" t="s">
        <v>49</v>
      </c>
      <c r="B45">
        <f>71/82</f>
        <v>0.86585365853658536</v>
      </c>
      <c r="C45">
        <f>12.9/11/3</f>
        <v>0.39090909090909093</v>
      </c>
      <c r="D45">
        <v>16.28</v>
      </c>
      <c r="E45">
        <f>58/82</f>
        <v>0.70731707317073167</v>
      </c>
      <c r="F45">
        <f>16.3/11</f>
        <v>1.4818181818181819</v>
      </c>
      <c r="G45">
        <v>15.98</v>
      </c>
      <c r="H45">
        <f>69/82</f>
        <v>0.84146341463414631</v>
      </c>
      <c r="I45">
        <f>21.7/13.2</f>
        <v>1.643939393939394</v>
      </c>
      <c r="J45">
        <v>11.58</v>
      </c>
      <c r="K45">
        <f>58/82</f>
        <v>0.70731707317073167</v>
      </c>
      <c r="L45">
        <f xml:space="preserve"> 27.8/18.9</f>
        <v>1.4708994708994712</v>
      </c>
      <c r="M45">
        <v>10.02</v>
      </c>
      <c r="N45">
        <v>13.76</v>
      </c>
    </row>
    <row r="46" spans="1:14" x14ac:dyDescent="0.15">
      <c r="A46" t="s">
        <v>50</v>
      </c>
      <c r="B46">
        <f>74/82</f>
        <v>0.90243902439024393</v>
      </c>
      <c r="C46">
        <f>24.8/10.6</f>
        <v>2.3396226415094339</v>
      </c>
      <c r="D46">
        <v>16.2</v>
      </c>
      <c r="E46">
        <f>54/82</f>
        <v>0.65853658536585369</v>
      </c>
      <c r="F46">
        <f>24.5/15.9</f>
        <v>1.540880503144654</v>
      </c>
      <c r="G46">
        <v>8.89</v>
      </c>
      <c r="H46">
        <f>74/82</f>
        <v>0.90243902439024393</v>
      </c>
      <c r="I46">
        <f>30.5/12</f>
        <v>2.5416666666666665</v>
      </c>
      <c r="J46">
        <v>10.71</v>
      </c>
      <c r="K46">
        <f>61/82</f>
        <v>0.74390243902439024</v>
      </c>
      <c r="L46">
        <f>16.7/15.8</f>
        <v>1.0569620253164556</v>
      </c>
      <c r="M46">
        <v>10.039999999999999</v>
      </c>
      <c r="N46">
        <v>9.52</v>
      </c>
    </row>
    <row r="47" spans="1:14" x14ac:dyDescent="0.15">
      <c r="A47" t="s">
        <v>51</v>
      </c>
      <c r="B47">
        <f>72/82</f>
        <v>0.87804878048780488</v>
      </c>
      <c r="C47">
        <f>22/13.6</f>
        <v>1.6176470588235294</v>
      </c>
      <c r="D47">
        <v>16.079999999999998</v>
      </c>
      <c r="E47">
        <f>50/82</f>
        <v>0.6097560975609756</v>
      </c>
      <c r="F47">
        <f>23.6/14.4</f>
        <v>1.6388888888888888</v>
      </c>
      <c r="G47">
        <v>10.89</v>
      </c>
      <c r="H47">
        <f>67/82</f>
        <v>0.81707317073170727</v>
      </c>
      <c r="I47">
        <f>24/11.2</f>
        <v>2.1428571428571428</v>
      </c>
      <c r="J47">
        <v>12.69</v>
      </c>
      <c r="K47">
        <f>78/82</f>
        <v>0.95121951219512191</v>
      </c>
      <c r="L47">
        <f>32.7/8.1</f>
        <v>4.0370370370370372</v>
      </c>
      <c r="M47">
        <v>13.82</v>
      </c>
      <c r="N47">
        <v>10.220000000000001</v>
      </c>
    </row>
    <row r="48" spans="1:14" x14ac:dyDescent="0.15">
      <c r="A48" t="s">
        <v>52</v>
      </c>
      <c r="B48">
        <f>60/82</f>
        <v>0.73170731707317072</v>
      </c>
      <c r="C48">
        <f>8.4/10.3</f>
        <v>0.81553398058252424</v>
      </c>
      <c r="D48">
        <v>16.02</v>
      </c>
      <c r="E48">
        <f>59/82</f>
        <v>0.71951219512195119</v>
      </c>
      <c r="F48">
        <f>11.3/15.1</f>
        <v>0.7483443708609272</v>
      </c>
      <c r="G48">
        <v>20.51</v>
      </c>
      <c r="H48">
        <f>81/82</f>
        <v>0.98780487804878048</v>
      </c>
      <c r="I48">
        <f>14.2/10.9</f>
        <v>1.3027522935779816</v>
      </c>
      <c r="J48">
        <v>18.72</v>
      </c>
      <c r="K48">
        <f>59/82</f>
        <v>0.71951219512195119</v>
      </c>
      <c r="L48">
        <f>15.3/12.8</f>
        <v>1.1953125</v>
      </c>
      <c r="M48">
        <v>16.579999999999998</v>
      </c>
      <c r="N48">
        <v>18.87</v>
      </c>
    </row>
    <row r="49" spans="1:14" x14ac:dyDescent="0.15">
      <c r="A49" t="s">
        <v>53</v>
      </c>
      <c r="B49">
        <f>76/82</f>
        <v>0.92682926829268297</v>
      </c>
      <c r="C49">
        <f>6.3/10.8</f>
        <v>0.58333333333333326</v>
      </c>
      <c r="D49">
        <v>15.99</v>
      </c>
      <c r="E49">
        <f>59/82</f>
        <v>0.71951219512195119</v>
      </c>
      <c r="F49">
        <f>6.7/7.9</f>
        <v>0.84810126582278478</v>
      </c>
      <c r="G49">
        <v>14.21</v>
      </c>
      <c r="H49">
        <f>81/82</f>
        <v>0.98780487804878048</v>
      </c>
      <c r="I49">
        <f>10.3/9.8</f>
        <v>1.0510204081632653</v>
      </c>
      <c r="J49">
        <v>12.38</v>
      </c>
      <c r="K49">
        <f>82/82</f>
        <v>1</v>
      </c>
      <c r="L49">
        <f>8.5/10</f>
        <v>0.85</v>
      </c>
      <c r="M49">
        <v>15.01</v>
      </c>
      <c r="N49">
        <v>16.559999999999999</v>
      </c>
    </row>
    <row r="50" spans="1:14" x14ac:dyDescent="0.15">
      <c r="A50" t="s">
        <v>54</v>
      </c>
      <c r="B50">
        <f>75/82</f>
        <v>0.91463414634146345</v>
      </c>
      <c r="C50">
        <f>3.9/11.9</f>
        <v>0.32773109243697479</v>
      </c>
      <c r="D50">
        <v>15.98</v>
      </c>
      <c r="E50">
        <f>63/82</f>
        <v>0.76829268292682928</v>
      </c>
      <c r="F50">
        <f>6.4/11.9</f>
        <v>0.53781512605042014</v>
      </c>
      <c r="G50">
        <v>11.02</v>
      </c>
      <c r="H50">
        <f>63/82</f>
        <v>0.76829268292682928</v>
      </c>
      <c r="I50">
        <f>10.4/9.6</f>
        <v>1.0833333333333335</v>
      </c>
      <c r="J50">
        <v>10.84</v>
      </c>
      <c r="K50">
        <f>80/82</f>
        <v>0.97560975609756095</v>
      </c>
      <c r="L50">
        <f>10.2/18.9</f>
        <v>0.53968253968253965</v>
      </c>
      <c r="M50">
        <v>10.18</v>
      </c>
      <c r="N50">
        <v>6.68</v>
      </c>
    </row>
    <row r="51" spans="1:14" x14ac:dyDescent="0.15">
      <c r="A51" t="s">
        <v>55</v>
      </c>
      <c r="B51">
        <f>35/82</f>
        <v>0.42682926829268292</v>
      </c>
      <c r="C51">
        <f>9.4/9.2</f>
        <v>1.0217391304347827</v>
      </c>
      <c r="D51">
        <v>15.97</v>
      </c>
      <c r="E51">
        <f>56/82</f>
        <v>0.68292682926829273</v>
      </c>
      <c r="F51">
        <f>14.4/10.9</f>
        <v>1.3211009174311927</v>
      </c>
      <c r="G51">
        <v>18.88</v>
      </c>
      <c r="H51">
        <f>16/82</f>
        <v>0.1951219512195122</v>
      </c>
      <c r="I51">
        <f>7.2/10.8</f>
        <v>0.66666666666666663</v>
      </c>
      <c r="J51">
        <v>7.7</v>
      </c>
      <c r="K51">
        <f>22/82</f>
        <v>0.26829268292682928</v>
      </c>
      <c r="L51">
        <f>8/9.1</f>
        <v>0.87912087912087911</v>
      </c>
      <c r="M51">
        <v>18.440000000000001</v>
      </c>
      <c r="N51">
        <v>11.79</v>
      </c>
    </row>
    <row r="52" spans="1:14" x14ac:dyDescent="0.15">
      <c r="A52" t="s">
        <v>56</v>
      </c>
      <c r="B52">
        <f>82/82</f>
        <v>1</v>
      </c>
      <c r="C52">
        <f>28.6/8.9</f>
        <v>3.2134831460674156</v>
      </c>
      <c r="D52">
        <v>15.97</v>
      </c>
      <c r="E52">
        <f>48/82</f>
        <v>0.58536585365853655</v>
      </c>
      <c r="F52">
        <f>32.1/11.5</f>
        <v>2.7913043478260873</v>
      </c>
      <c r="G52">
        <v>14.17</v>
      </c>
      <c r="H52">
        <f>76/82</f>
        <v>0.92682926829268297</v>
      </c>
      <c r="I52">
        <f>29.5/11.8</f>
        <v>2.5</v>
      </c>
      <c r="J52">
        <v>11.04</v>
      </c>
      <c r="K52">
        <f>71/82</f>
        <v>0.86585365853658536</v>
      </c>
      <c r="L52">
        <f>24.9/10</f>
        <v>2.4899999999999998</v>
      </c>
      <c r="M52">
        <v>16.22</v>
      </c>
      <c r="N52">
        <v>14.62</v>
      </c>
    </row>
    <row r="53" spans="1:14" x14ac:dyDescent="0.15">
      <c r="A53" t="s">
        <v>57</v>
      </c>
      <c r="B53">
        <f>81/82</f>
        <v>0.98780487804878048</v>
      </c>
      <c r="C53">
        <f>12.2/13.6</f>
        <v>0.89705882352941169</v>
      </c>
      <c r="D53">
        <v>15.96</v>
      </c>
      <c r="E53">
        <f>65/82</f>
        <v>0.79268292682926833</v>
      </c>
      <c r="F53">
        <f>10.7/12.7</f>
        <v>0.84251968503937003</v>
      </c>
      <c r="G53">
        <v>19.350000000000001</v>
      </c>
      <c r="H53">
        <f>79/82</f>
        <v>0.96341463414634143</v>
      </c>
      <c r="I53">
        <f>9.2/13.1</f>
        <v>0.70229007633587781</v>
      </c>
      <c r="J53">
        <v>17.32</v>
      </c>
      <c r="K53">
        <f>81/82</f>
        <v>0.98780487804878048</v>
      </c>
      <c r="L53">
        <f>8.2/13.3</f>
        <v>0.61654135338345861</v>
      </c>
      <c r="M53">
        <v>13.54</v>
      </c>
      <c r="N53">
        <v>15.38</v>
      </c>
    </row>
    <row r="54" spans="1:14" x14ac:dyDescent="0.15">
      <c r="A54" t="s">
        <v>58</v>
      </c>
      <c r="B54">
        <f>82/82</f>
        <v>1</v>
      </c>
      <c r="C54">
        <f>19.8/9.9</f>
        <v>2</v>
      </c>
      <c r="D54">
        <f>15.93</f>
        <v>15.93</v>
      </c>
      <c r="E54">
        <f>63/82</f>
        <v>0.76829268292682928</v>
      </c>
      <c r="F54">
        <f>18.3/10.3</f>
        <v>1.7766990291262135</v>
      </c>
      <c r="G54">
        <v>15.8</v>
      </c>
      <c r="H54">
        <f>79/82</f>
        <v>0.96341463414634143</v>
      </c>
      <c r="I54">
        <f>19.7/10.1</f>
        <v>1.9504950495049505</v>
      </c>
      <c r="J54">
        <v>12.81</v>
      </c>
      <c r="K54">
        <f>35/82</f>
        <v>0.42682926829268292</v>
      </c>
      <c r="L54">
        <f>23.2/11.2</f>
        <v>2.0714285714285716</v>
      </c>
      <c r="M54">
        <v>7.48</v>
      </c>
      <c r="N54">
        <v>11.49</v>
      </c>
    </row>
    <row r="55" spans="1:14" x14ac:dyDescent="0.15">
      <c r="A55" t="s">
        <v>59</v>
      </c>
      <c r="B55">
        <f>81/82</f>
        <v>0.98780487804878048</v>
      </c>
      <c r="C55">
        <f>29.9/10</f>
        <v>2.9899999999999998</v>
      </c>
      <c r="D55">
        <v>15.9</v>
      </c>
      <c r="E55">
        <f>62/82</f>
        <v>0.75609756097560976</v>
      </c>
      <c r="F55">
        <f>31.5/9.7</f>
        <v>3.2474226804123716</v>
      </c>
      <c r="G55">
        <v>16.79</v>
      </c>
      <c r="H55">
        <f>80/82</f>
        <v>0.97560975609756095</v>
      </c>
      <c r="I55">
        <f>28/10.9</f>
        <v>2.568807339449541</v>
      </c>
      <c r="J55" s="9">
        <v>18.38</v>
      </c>
      <c r="K55">
        <f>73/82</f>
        <v>0.8902439024390244</v>
      </c>
      <c r="L55">
        <f>25.3/8.6</f>
        <v>2.9418604651162794</v>
      </c>
      <c r="M55">
        <v>20.07</v>
      </c>
      <c r="N55">
        <v>19.079999999999998</v>
      </c>
    </row>
    <row r="56" spans="1:14" x14ac:dyDescent="0.15">
      <c r="A56" t="s">
        <v>60</v>
      </c>
      <c r="B56">
        <f>69/82</f>
        <v>0.84146341463414631</v>
      </c>
      <c r="C56">
        <f>29/13.2</f>
        <v>2.1969696969696972</v>
      </c>
      <c r="D56">
        <v>15.85</v>
      </c>
      <c r="E56">
        <f>66/82</f>
        <v>0.80487804878048785</v>
      </c>
      <c r="F56">
        <f>28.6/13.7</f>
        <v>2.0875912408759127</v>
      </c>
      <c r="G56">
        <v>17.77</v>
      </c>
      <c r="H56">
        <f>49/82</f>
        <v>0.59756097560975607</v>
      </c>
      <c r="I56">
        <f>26.7/11.2</f>
        <v>2.3839285714285716</v>
      </c>
      <c r="J56">
        <v>20.91</v>
      </c>
      <c r="K56">
        <f>82/82</f>
        <v>1</v>
      </c>
      <c r="L56">
        <f>28.5/11.7</f>
        <v>2.4358974358974361</v>
      </c>
      <c r="M56">
        <v>19.61</v>
      </c>
      <c r="N56">
        <v>20.29</v>
      </c>
    </row>
    <row r="57" spans="1:14" x14ac:dyDescent="0.15">
      <c r="A57" t="s">
        <v>61</v>
      </c>
      <c r="B57">
        <f>65/82</f>
        <v>0.79268292682926833</v>
      </c>
      <c r="C57">
        <f>7.7/9.3</f>
        <v>0.82795698924731176</v>
      </c>
      <c r="D57">
        <v>15.83</v>
      </c>
      <c r="E57">
        <f>66/82</f>
        <v>0.80487804878048785</v>
      </c>
      <c r="F57">
        <f>11.8/13.2</f>
        <v>0.89393939393939403</v>
      </c>
      <c r="G57">
        <v>14.22</v>
      </c>
      <c r="H57">
        <f>81/82</f>
        <v>0.98780487804878048</v>
      </c>
      <c r="I57">
        <f>9.2/9.2</f>
        <v>1</v>
      </c>
      <c r="J57">
        <v>17.82</v>
      </c>
      <c r="K57">
        <f>63/82</f>
        <v>0.76829268292682928</v>
      </c>
      <c r="L57">
        <f>6.8/10.1</f>
        <v>0.67326732673267331</v>
      </c>
      <c r="M57">
        <v>15.99</v>
      </c>
      <c r="N57">
        <v>20.41</v>
      </c>
    </row>
    <row r="58" spans="1:14" x14ac:dyDescent="0.15">
      <c r="A58" t="s">
        <v>62</v>
      </c>
      <c r="B58">
        <f>32/82</f>
        <v>0.3902439024390244</v>
      </c>
      <c r="C58">
        <f>9.1/11.5</f>
        <v>0.79130434782608694</v>
      </c>
      <c r="D58">
        <v>15.72</v>
      </c>
      <c r="E58">
        <f>47/82</f>
        <v>0.57317073170731703</v>
      </c>
      <c r="F58">
        <f>11.6/14.8</f>
        <v>0.78378378378378377</v>
      </c>
      <c r="G58">
        <v>15.42</v>
      </c>
      <c r="H58">
        <f>66/82</f>
        <v>0.80487804878048785</v>
      </c>
      <c r="I58">
        <f>6.3/12.7</f>
        <v>0.49606299212598426</v>
      </c>
      <c r="J58">
        <v>16.32</v>
      </c>
      <c r="K58">
        <f>39/82</f>
        <v>0.47560975609756095</v>
      </c>
      <c r="L58">
        <f>11.4/14.6</f>
        <v>0.78082191780821919</v>
      </c>
      <c r="M58">
        <v>17.059999999999999</v>
      </c>
      <c r="N58">
        <v>16.809999999999999</v>
      </c>
    </row>
    <row r="59" spans="1:14" x14ac:dyDescent="0.15">
      <c r="A59" t="s">
        <v>63</v>
      </c>
      <c r="B59">
        <f>79/82</f>
        <v>0.96341463414634143</v>
      </c>
      <c r="C59">
        <f>26.6/9.7</f>
        <v>2.7422680412371139</v>
      </c>
      <c r="D59">
        <v>15.7</v>
      </c>
      <c r="E59">
        <f>59/82</f>
        <v>0.71951219512195119</v>
      </c>
      <c r="F59">
        <f>34.4/11.7</f>
        <v>2.9401709401709404</v>
      </c>
      <c r="G59">
        <v>13.16</v>
      </c>
      <c r="H59">
        <f>66/82</f>
        <v>0.80487804878048785</v>
      </c>
      <c r="I59">
        <f>32.4/11.6</f>
        <v>2.7931034482758621</v>
      </c>
      <c r="J59">
        <v>14.28</v>
      </c>
      <c r="K59">
        <f>41/82</f>
        <v>0.5</v>
      </c>
      <c r="L59">
        <f>32.8/13.3</f>
        <v>2.4661654135338344</v>
      </c>
      <c r="M59">
        <v>12.73</v>
      </c>
      <c r="N59">
        <v>15.66</v>
      </c>
    </row>
    <row r="60" spans="1:14" x14ac:dyDescent="0.15">
      <c r="A60" t="s">
        <v>64</v>
      </c>
      <c r="B60">
        <f>80/82</f>
        <v>0.97560975609756095</v>
      </c>
      <c r="C60">
        <f>6.7/12.7</f>
        <v>0.5275590551181103</v>
      </c>
      <c r="D60">
        <v>15.67</v>
      </c>
      <c r="E60">
        <f>54/82</f>
        <v>0.65853658536585369</v>
      </c>
      <c r="F60">
        <f>8/12.4</f>
        <v>0.64516129032258063</v>
      </c>
      <c r="G60">
        <v>14.91</v>
      </c>
      <c r="H60">
        <f>80/82</f>
        <v>0.97560975609756095</v>
      </c>
      <c r="I60">
        <f>8/13.2</f>
        <v>0.60606060606060608</v>
      </c>
      <c r="J60">
        <v>19.71</v>
      </c>
      <c r="K60">
        <f>69/82</f>
        <v>0.84146341463414631</v>
      </c>
      <c r="L60">
        <f>9.5/12.7</f>
        <v>0.74803149606299213</v>
      </c>
      <c r="M60">
        <v>16.27</v>
      </c>
      <c r="N60">
        <v>14.57</v>
      </c>
    </row>
    <row r="61" spans="1:14" x14ac:dyDescent="0.15">
      <c r="A61" t="s">
        <v>65</v>
      </c>
      <c r="B61">
        <f>82/82</f>
        <v>1</v>
      </c>
      <c r="C61">
        <f>11.9/8.5</f>
        <v>1.4000000000000001</v>
      </c>
      <c r="D61">
        <v>15.67</v>
      </c>
      <c r="E61">
        <f>65/82</f>
        <v>0.79268292682926833</v>
      </c>
      <c r="F61">
        <f>12.5/8</f>
        <v>1.5625</v>
      </c>
      <c r="G61">
        <v>15.48</v>
      </c>
      <c r="H61">
        <f>79/82</f>
        <v>0.96341463414634143</v>
      </c>
      <c r="I61">
        <f>19.4/9.7</f>
        <v>2</v>
      </c>
      <c r="J61">
        <v>14.89</v>
      </c>
      <c r="K61">
        <f>74/82</f>
        <v>0.90243902439024393</v>
      </c>
      <c r="L61">
        <f>16.4/8.9</f>
        <v>1.842696629213483</v>
      </c>
      <c r="M61">
        <v>8.91</v>
      </c>
      <c r="N61">
        <v>12.59</v>
      </c>
    </row>
    <row r="62" spans="1:14" x14ac:dyDescent="0.15">
      <c r="A62" t="s">
        <v>66</v>
      </c>
      <c r="B62">
        <f>79/82</f>
        <v>0.96341463414634143</v>
      </c>
      <c r="C62">
        <f>25.7/12.4</f>
        <v>2.07258064516129</v>
      </c>
      <c r="D62">
        <v>15.67</v>
      </c>
      <c r="E62">
        <f>60/82</f>
        <v>0.73170731707317072</v>
      </c>
      <c r="F62">
        <f>29/11.5</f>
        <v>2.5217391304347827</v>
      </c>
      <c r="G62">
        <v>13.62</v>
      </c>
      <c r="H62">
        <f>81/82</f>
        <v>0.98780487804878048</v>
      </c>
      <c r="I62">
        <f>29/12.1</f>
        <v>2.3966942148760331</v>
      </c>
      <c r="J62">
        <v>16.37</v>
      </c>
      <c r="K62">
        <f>80/82</f>
        <v>0.97560975609756095</v>
      </c>
      <c r="L62">
        <f>24.3/10.8</f>
        <v>2.25</v>
      </c>
      <c r="M62">
        <v>16.21</v>
      </c>
      <c r="N62">
        <v>17.63</v>
      </c>
    </row>
    <row r="63" spans="1:14" x14ac:dyDescent="0.15">
      <c r="A63" t="s">
        <v>67</v>
      </c>
      <c r="B63">
        <f>63/82</f>
        <v>0.76829268292682928</v>
      </c>
      <c r="C63">
        <f>20.5/9.8</f>
        <v>2.0918367346938775</v>
      </c>
      <c r="D63">
        <v>15.66</v>
      </c>
      <c r="E63">
        <f>66/82</f>
        <v>0.80487804878048785</v>
      </c>
      <c r="F63">
        <f>21/8.4</f>
        <v>2.5</v>
      </c>
      <c r="G63">
        <v>18.46</v>
      </c>
      <c r="H63">
        <f>80/82</f>
        <v>0.97560975609756095</v>
      </c>
      <c r="I63">
        <f>24.9/9.7</f>
        <v>2.5670103092783507</v>
      </c>
      <c r="J63">
        <v>16.2</v>
      </c>
      <c r="K63">
        <f>80/82</f>
        <v>0.97560975609756095</v>
      </c>
      <c r="L63">
        <f>29/10.2</f>
        <v>2.8431372549019609</v>
      </c>
      <c r="M63">
        <v>15.67</v>
      </c>
      <c r="N63">
        <v>19.8</v>
      </c>
    </row>
    <row r="64" spans="1:14" x14ac:dyDescent="0.15">
      <c r="A64" t="s">
        <v>68</v>
      </c>
      <c r="B64">
        <f>82/82</f>
        <v>1</v>
      </c>
      <c r="C64">
        <f>11.6/9.7</f>
        <v>1.1958762886597938</v>
      </c>
      <c r="D64">
        <v>15.6</v>
      </c>
      <c r="E64">
        <f>66/82</f>
        <v>0.80487804878048785</v>
      </c>
      <c r="F64">
        <f>11/7.1</f>
        <v>1.5492957746478875</v>
      </c>
      <c r="G64">
        <v>14.12</v>
      </c>
      <c r="H64">
        <f>69/82</f>
        <v>0.84146341463414631</v>
      </c>
      <c r="I64">
        <f>14.8/9.3</f>
        <v>1.5913978494623655</v>
      </c>
      <c r="J64">
        <v>14.1</v>
      </c>
      <c r="K64">
        <f>82/82</f>
        <v>1</v>
      </c>
      <c r="L64">
        <f>13.6/7.6</f>
        <v>1.7894736842105263</v>
      </c>
      <c r="M64">
        <v>15.7</v>
      </c>
      <c r="N64">
        <v>16.2</v>
      </c>
    </row>
    <row r="65" spans="1:14" x14ac:dyDescent="0.15">
      <c r="A65" t="s">
        <v>69</v>
      </c>
      <c r="B65">
        <f>82/82</f>
        <v>1</v>
      </c>
      <c r="C65">
        <f>13.6/9.2</f>
        <v>1.4782608695652175</v>
      </c>
      <c r="D65">
        <v>15.58</v>
      </c>
      <c r="E65">
        <f>54/82</f>
        <v>0.65853658536585369</v>
      </c>
      <c r="F65">
        <f>14.5/8.9</f>
        <v>1.6292134831460674</v>
      </c>
      <c r="G65">
        <v>14.13</v>
      </c>
      <c r="H65">
        <f>75 /82</f>
        <v>0.91463414634146345</v>
      </c>
      <c r="I65">
        <f>14/9.1</f>
        <v>1.5384615384615385</v>
      </c>
      <c r="J65">
        <v>15.12</v>
      </c>
      <c r="K65">
        <f>63/82</f>
        <v>0.76829268292682928</v>
      </c>
      <c r="L65">
        <f>14.4/8.9</f>
        <v>1.6179775280898876</v>
      </c>
      <c r="M65">
        <v>15.22</v>
      </c>
      <c r="N65">
        <v>15.95</v>
      </c>
    </row>
    <row r="66" spans="1:14" x14ac:dyDescent="0.15">
      <c r="A66" t="s">
        <v>70</v>
      </c>
      <c r="B66">
        <f>73/82</f>
        <v>0.8902439024390244</v>
      </c>
      <c r="C66">
        <f>9.1/11.3</f>
        <v>0.80530973451327426</v>
      </c>
      <c r="D66">
        <v>15.54</v>
      </c>
      <c r="E66">
        <f>47/82</f>
        <v>0.57317073170731703</v>
      </c>
      <c r="F66">
        <f>6.8/12.1</f>
        <v>0.56198347107438018</v>
      </c>
      <c r="G66">
        <v>13.11</v>
      </c>
      <c r="H66">
        <f>75/82</f>
        <v>0.91463414634146345</v>
      </c>
      <c r="I66">
        <f>10.3/13.4</f>
        <v>0.76865671641791045</v>
      </c>
      <c r="J66">
        <v>10.91</v>
      </c>
      <c r="K66">
        <f>55/82</f>
        <v>0.67073170731707321</v>
      </c>
      <c r="L66">
        <f>8.4/11.7</f>
        <v>0.71794871794871806</v>
      </c>
      <c r="M66">
        <v>16.8</v>
      </c>
      <c r="N66">
        <v>9.36</v>
      </c>
    </row>
    <row r="67" spans="1:14" x14ac:dyDescent="0.15">
      <c r="A67" s="1" t="s">
        <v>71</v>
      </c>
      <c r="B67" s="1">
        <v>0.91463414634146301</v>
      </c>
      <c r="C67" s="1">
        <v>1.1111111111111101</v>
      </c>
      <c r="D67" s="1">
        <v>20.49</v>
      </c>
      <c r="E67" s="1">
        <v>0.47560975609756101</v>
      </c>
      <c r="F67" s="1">
        <v>0.83221476510067105</v>
      </c>
      <c r="G67" s="1">
        <v>18.649999999999999</v>
      </c>
      <c r="H67" s="1">
        <v>0.74390243902439002</v>
      </c>
      <c r="I67" s="1">
        <v>1.26086956521739</v>
      </c>
      <c r="J67" s="1">
        <v>17.07</v>
      </c>
      <c r="K67" s="1">
        <v>0.64634146341463405</v>
      </c>
      <c r="L67" s="1">
        <v>1.3181818181818199</v>
      </c>
      <c r="M67" s="1">
        <v>16.670000000000002</v>
      </c>
      <c r="N67">
        <v>14.39</v>
      </c>
    </row>
    <row r="68" spans="1:14" x14ac:dyDescent="0.15">
      <c r="A68" s="1" t="s">
        <v>72</v>
      </c>
      <c r="B68" s="1">
        <v>0.95121951219512202</v>
      </c>
      <c r="C68" s="1">
        <v>2.5384615384615401</v>
      </c>
      <c r="D68" s="1">
        <v>20.440000000000001</v>
      </c>
      <c r="E68" s="1">
        <v>0.73170731707317105</v>
      </c>
      <c r="F68" s="1">
        <v>2.9615384615384599</v>
      </c>
      <c r="G68" s="1">
        <v>22.04</v>
      </c>
      <c r="H68" s="1">
        <v>0.80487804878048796</v>
      </c>
      <c r="I68" s="1">
        <v>2.9230769230769198</v>
      </c>
      <c r="J68" s="1">
        <v>23.1</v>
      </c>
      <c r="K68" s="1">
        <v>0.82926829268292701</v>
      </c>
      <c r="L68" s="1">
        <v>2.5909090909090899</v>
      </c>
      <c r="M68" s="1">
        <v>19</v>
      </c>
      <c r="N68">
        <v>16.29</v>
      </c>
    </row>
    <row r="69" spans="1:14" x14ac:dyDescent="0.15">
      <c r="A69" s="1" t="s">
        <v>73</v>
      </c>
      <c r="B69" s="1">
        <v>1</v>
      </c>
      <c r="C69" s="1">
        <v>1.3846153846153799</v>
      </c>
      <c r="D69" s="1">
        <v>20.2</v>
      </c>
      <c r="E69" s="1">
        <v>0.74390243902439002</v>
      </c>
      <c r="F69" s="1">
        <v>2.2000000000000002</v>
      </c>
      <c r="G69" s="1">
        <v>22.88</v>
      </c>
      <c r="H69" s="1">
        <v>0.95121951219512202</v>
      </c>
      <c r="I69" s="1">
        <v>1.6153846153846201</v>
      </c>
      <c r="J69" s="1">
        <v>20.99</v>
      </c>
      <c r="K69" s="1">
        <v>0.89024390243902396</v>
      </c>
      <c r="L69" s="1">
        <v>1.23529411764706</v>
      </c>
      <c r="M69" s="1">
        <v>22.75</v>
      </c>
      <c r="N69">
        <v>19.95</v>
      </c>
    </row>
    <row r="70" spans="1:14" x14ac:dyDescent="0.15">
      <c r="A70" s="1" t="s">
        <v>74</v>
      </c>
      <c r="B70" s="1">
        <v>0.92682926829268297</v>
      </c>
      <c r="C70" s="1">
        <v>1.31578947368421</v>
      </c>
      <c r="D70" s="1">
        <v>19.829999999999998</v>
      </c>
      <c r="E70" s="1">
        <v>0.78048780487804903</v>
      </c>
      <c r="F70" s="1">
        <v>1.2777777777777799</v>
      </c>
      <c r="G70" s="1">
        <v>21.85</v>
      </c>
      <c r="H70" s="1">
        <v>0.95121951219512202</v>
      </c>
      <c r="I70" s="1">
        <v>1.44444444444444</v>
      </c>
      <c r="J70" s="1">
        <v>19.89</v>
      </c>
      <c r="K70" s="1">
        <v>0.90243902439024404</v>
      </c>
      <c r="L70" s="1">
        <v>1.24</v>
      </c>
      <c r="M70" s="1">
        <v>19.829999999999998</v>
      </c>
      <c r="N70">
        <v>20.34</v>
      </c>
    </row>
    <row r="71" spans="1:14" x14ac:dyDescent="0.15">
      <c r="A71" s="1" t="s">
        <v>75</v>
      </c>
      <c r="B71" s="1">
        <v>0.97560975609756095</v>
      </c>
      <c r="C71" s="1">
        <v>1.5714285714285701</v>
      </c>
      <c r="D71" s="1">
        <v>19.760000000000002</v>
      </c>
      <c r="E71" s="1">
        <v>0.74390243902439002</v>
      </c>
      <c r="F71" s="1">
        <v>1.6071428571428601</v>
      </c>
      <c r="G71" s="1">
        <v>19.690000000000001</v>
      </c>
      <c r="H71" s="1">
        <v>0.93902439024390205</v>
      </c>
      <c r="I71" s="1">
        <v>1.71428571428571</v>
      </c>
      <c r="J71" s="1">
        <v>19.14</v>
      </c>
      <c r="K71" s="1">
        <v>0.91463414634146301</v>
      </c>
      <c r="L71" s="1">
        <v>1.2</v>
      </c>
      <c r="M71" s="1">
        <v>16.809999999999999</v>
      </c>
      <c r="N71">
        <v>15.55</v>
      </c>
    </row>
    <row r="72" spans="1:14" x14ac:dyDescent="0.15">
      <c r="A72" s="1" t="s">
        <v>76</v>
      </c>
      <c r="B72" s="1">
        <v>0.90243902439024404</v>
      </c>
      <c r="C72" s="1">
        <v>1.87096774193548</v>
      </c>
      <c r="D72" s="1">
        <v>19.46</v>
      </c>
      <c r="E72" s="1">
        <v>0.31707317073170699</v>
      </c>
      <c r="F72" s="1">
        <v>2.12</v>
      </c>
      <c r="G72" s="1">
        <v>21.23</v>
      </c>
      <c r="H72" s="1">
        <v>0.95121951219512202</v>
      </c>
      <c r="I72" s="1">
        <v>2.2258064516128999</v>
      </c>
      <c r="J72" s="1">
        <v>21.34</v>
      </c>
      <c r="K72" s="1">
        <v>0.95121951219512202</v>
      </c>
      <c r="L72" s="1">
        <v>2.2368421052631602</v>
      </c>
      <c r="M72" s="1">
        <v>24.13</v>
      </c>
      <c r="N72">
        <v>28.11</v>
      </c>
    </row>
    <row r="73" spans="1:14" x14ac:dyDescent="0.15">
      <c r="A73" s="1" t="s">
        <v>77</v>
      </c>
      <c r="B73" s="1">
        <v>0.93902439024390205</v>
      </c>
      <c r="C73" s="1">
        <v>1.05555555555556</v>
      </c>
      <c r="D73" s="1">
        <v>19.440000000000001</v>
      </c>
      <c r="E73" s="1">
        <v>0.69512195121951204</v>
      </c>
      <c r="F73" s="1">
        <v>0.85714285714285698</v>
      </c>
      <c r="G73" s="1">
        <v>18.940000000000001</v>
      </c>
      <c r="H73" s="1">
        <v>0.90243902439024404</v>
      </c>
      <c r="I73" s="1">
        <v>1</v>
      </c>
      <c r="J73" s="1">
        <v>20.079999999999998</v>
      </c>
      <c r="K73" s="1">
        <v>0.96341463414634099</v>
      </c>
      <c r="L73" s="1">
        <v>0.6875</v>
      </c>
      <c r="M73" s="1">
        <v>19.11</v>
      </c>
      <c r="N73">
        <v>19.89</v>
      </c>
    </row>
    <row r="74" spans="1:14" x14ac:dyDescent="0.15">
      <c r="A74" s="1" t="s">
        <v>78</v>
      </c>
      <c r="B74" s="1">
        <v>1</v>
      </c>
      <c r="C74" s="1">
        <v>0.76190476190476197</v>
      </c>
      <c r="D74" s="1">
        <v>19.329999999999998</v>
      </c>
      <c r="E74" s="1">
        <v>6.0975609756097601E-2</v>
      </c>
      <c r="F74" s="1">
        <v>1</v>
      </c>
      <c r="G74" s="1">
        <v>21.96</v>
      </c>
      <c r="H74" s="1">
        <v>0.90243902439024404</v>
      </c>
      <c r="I74" s="1">
        <v>0.5</v>
      </c>
      <c r="J74" s="1">
        <v>24.81</v>
      </c>
      <c r="K74" s="1">
        <v>0.207317073170732</v>
      </c>
      <c r="L74" s="1">
        <v>0.5625</v>
      </c>
      <c r="M74" s="1">
        <v>25.5</v>
      </c>
      <c r="N74">
        <v>21.7</v>
      </c>
    </row>
    <row r="75" spans="1:14" x14ac:dyDescent="0.15">
      <c r="A75" s="1" t="s">
        <v>79</v>
      </c>
      <c r="B75" s="1">
        <v>0.93902439024390205</v>
      </c>
      <c r="C75" s="1">
        <v>1.2692307692307701</v>
      </c>
      <c r="D75" s="1">
        <v>19.309999999999999</v>
      </c>
      <c r="E75" s="1">
        <v>0.80487804878048796</v>
      </c>
      <c r="F75" s="1">
        <v>1.56</v>
      </c>
      <c r="G75" s="1">
        <v>21.14</v>
      </c>
      <c r="H75" s="1">
        <v>0.92682926829268297</v>
      </c>
      <c r="I75" s="1">
        <v>1.4</v>
      </c>
      <c r="J75" s="1">
        <v>17.82</v>
      </c>
      <c r="K75" s="1">
        <v>0.93902439024390205</v>
      </c>
      <c r="L75" s="1">
        <v>1.2692307692307701</v>
      </c>
      <c r="M75" s="1">
        <v>14.1</v>
      </c>
      <c r="N75">
        <v>14.94</v>
      </c>
    </row>
    <row r="76" spans="1:14" x14ac:dyDescent="0.15">
      <c r="A76" s="1" t="s">
        <v>80</v>
      </c>
      <c r="B76" s="1">
        <v>0.78048780487804903</v>
      </c>
      <c r="C76" s="1">
        <v>1</v>
      </c>
      <c r="D76" s="1">
        <v>19.09</v>
      </c>
      <c r="E76" s="1">
        <v>0.74390243902439002</v>
      </c>
      <c r="F76" s="1">
        <v>1</v>
      </c>
      <c r="G76" s="1">
        <v>21.23</v>
      </c>
      <c r="H76" s="1">
        <v>0.98780487804878003</v>
      </c>
      <c r="I76" s="1">
        <v>1</v>
      </c>
      <c r="J76" s="1">
        <v>18.170000000000002</v>
      </c>
      <c r="K76" s="1">
        <v>0.26829268292682901</v>
      </c>
      <c r="L76" s="1">
        <v>0.88888888888888895</v>
      </c>
      <c r="M76" s="1">
        <v>18.89</v>
      </c>
      <c r="N76">
        <v>16.59</v>
      </c>
    </row>
    <row r="77" spans="1:14" x14ac:dyDescent="0.15">
      <c r="A77" s="1" t="s">
        <v>81</v>
      </c>
      <c r="B77" s="1">
        <v>0.54878048780487798</v>
      </c>
      <c r="C77" s="1">
        <v>0.66666666666666696</v>
      </c>
      <c r="D77" s="1">
        <v>19.03</v>
      </c>
      <c r="E77" s="1">
        <v>0.39024390243902402</v>
      </c>
      <c r="F77" s="1">
        <v>0.4</v>
      </c>
      <c r="G77" s="1">
        <v>18.97</v>
      </c>
      <c r="H77" s="1">
        <v>0.51219512195121997</v>
      </c>
      <c r="I77" s="1">
        <v>0.66666666666666696</v>
      </c>
      <c r="J77" s="1">
        <v>17.440000000000001</v>
      </c>
      <c r="K77" s="1">
        <v>0.87804878048780499</v>
      </c>
      <c r="L77" s="1">
        <v>0.42857142857142899</v>
      </c>
      <c r="M77" s="1">
        <v>18.559999999999999</v>
      </c>
      <c r="N77">
        <v>16.07</v>
      </c>
    </row>
    <row r="78" spans="1:14" x14ac:dyDescent="0.15">
      <c r="A78" s="1" t="s">
        <v>82</v>
      </c>
      <c r="B78" s="1">
        <v>0.98780487804878003</v>
      </c>
      <c r="C78" s="1">
        <v>2.3636363636363602</v>
      </c>
      <c r="D78" s="1">
        <v>19.010000000000002</v>
      </c>
      <c r="E78" s="1">
        <v>0.78048780487804903</v>
      </c>
      <c r="F78" s="1">
        <v>2.5041322314049599</v>
      </c>
      <c r="G78" s="1">
        <v>16.79</v>
      </c>
      <c r="H78" s="1">
        <v>0.74390243902439002</v>
      </c>
      <c r="I78" s="1">
        <v>2.2352941176470602</v>
      </c>
      <c r="J78" s="1">
        <v>17.8</v>
      </c>
      <c r="K78" s="1">
        <v>1.01219512195122</v>
      </c>
      <c r="L78" s="1">
        <v>2.3009708737864099</v>
      </c>
      <c r="M78" s="1">
        <v>16.04</v>
      </c>
      <c r="N78">
        <v>9.82</v>
      </c>
    </row>
    <row r="79" spans="1:14" x14ac:dyDescent="0.15">
      <c r="A79" s="1" t="s">
        <v>83</v>
      </c>
      <c r="B79" s="1">
        <v>0.91463414634146301</v>
      </c>
      <c r="C79" s="1">
        <v>2.4285714285714302</v>
      </c>
      <c r="D79" s="1">
        <v>18.93</v>
      </c>
      <c r="E79" s="1">
        <v>0.78048780487804903</v>
      </c>
      <c r="F79" s="1">
        <v>3.1818181818181799</v>
      </c>
      <c r="G79" s="1">
        <v>20.22</v>
      </c>
      <c r="H79" s="1">
        <v>0.47560975609756101</v>
      </c>
      <c r="I79" s="1">
        <v>1.8947368421052599</v>
      </c>
      <c r="J79" s="1">
        <v>15.98</v>
      </c>
      <c r="K79" s="1">
        <v>0.73170731707317105</v>
      </c>
      <c r="L79" s="1">
        <v>2.3333333333333299</v>
      </c>
      <c r="M79" s="1">
        <v>14.24</v>
      </c>
      <c r="N79">
        <v>19.62</v>
      </c>
    </row>
    <row r="80" spans="1:14" x14ac:dyDescent="0.15">
      <c r="A80" s="1" t="s">
        <v>84</v>
      </c>
      <c r="B80" s="1">
        <v>0.71951219512195097</v>
      </c>
      <c r="C80" s="1">
        <v>1</v>
      </c>
      <c r="D80" s="1">
        <v>18.899999999999999</v>
      </c>
      <c r="E80" s="1">
        <v>0.80487804878048796</v>
      </c>
      <c r="F80" s="1">
        <v>1.1176470588235301</v>
      </c>
      <c r="G80" s="1">
        <v>19.79</v>
      </c>
      <c r="H80" s="1">
        <v>0.96341463414634099</v>
      </c>
      <c r="I80" s="1">
        <v>1.0454545454545501</v>
      </c>
      <c r="J80" s="1">
        <v>17.170000000000002</v>
      </c>
      <c r="K80" s="1">
        <v>0.92682926829268297</v>
      </c>
      <c r="L80" s="1">
        <v>0.8</v>
      </c>
      <c r="M80" s="1">
        <v>14.48</v>
      </c>
      <c r="N80">
        <v>16.79</v>
      </c>
    </row>
    <row r="81" spans="1:14" x14ac:dyDescent="0.15">
      <c r="A81" s="1" t="s">
        <v>85</v>
      </c>
      <c r="B81" s="1">
        <v>0.58536585365853699</v>
      </c>
      <c r="C81" s="1">
        <v>1.15789473684211</v>
      </c>
      <c r="D81" s="1">
        <v>18.829999999999998</v>
      </c>
      <c r="E81" s="1">
        <v>0.78048780487804903</v>
      </c>
      <c r="F81" s="1">
        <v>1.78571428571429</v>
      </c>
      <c r="G81" s="1">
        <v>19.59</v>
      </c>
      <c r="H81" s="1">
        <v>0.80487804878048796</v>
      </c>
      <c r="I81" s="1">
        <v>1.4814814814814801</v>
      </c>
      <c r="J81" s="1">
        <v>18.16</v>
      </c>
      <c r="K81" s="1">
        <v>0.97560975609756095</v>
      </c>
      <c r="L81" s="1">
        <v>2.25</v>
      </c>
      <c r="M81" s="1">
        <v>20.059999999999999</v>
      </c>
      <c r="N81">
        <v>15.86</v>
      </c>
    </row>
    <row r="82" spans="1:14" x14ac:dyDescent="0.15">
      <c r="A82" s="1" t="s">
        <v>86</v>
      </c>
      <c r="B82" s="1">
        <v>0.97560975609756095</v>
      </c>
      <c r="C82" s="1">
        <v>1.75</v>
      </c>
      <c r="D82" s="1">
        <v>18.690000000000001</v>
      </c>
      <c r="E82" s="1">
        <v>0.707317073170732</v>
      </c>
      <c r="F82" s="1">
        <v>1.9523809523809501</v>
      </c>
      <c r="G82" s="1">
        <v>17.53</v>
      </c>
      <c r="H82" s="1">
        <v>1</v>
      </c>
      <c r="I82" s="1">
        <v>1.93548387096774</v>
      </c>
      <c r="J82" s="1">
        <v>16.3</v>
      </c>
      <c r="K82" s="1">
        <v>1</v>
      </c>
      <c r="L82" s="1">
        <v>1.78125</v>
      </c>
      <c r="M82" s="1">
        <v>16.829999999999998</v>
      </c>
      <c r="N82">
        <v>17.260000000000002</v>
      </c>
    </row>
    <row r="83" spans="1:14" x14ac:dyDescent="0.15">
      <c r="A83" s="1" t="s">
        <v>87</v>
      </c>
      <c r="B83" s="1">
        <v>0.98780487804878003</v>
      </c>
      <c r="C83" s="1">
        <v>1.25</v>
      </c>
      <c r="D83" s="1">
        <v>18.57</v>
      </c>
      <c r="E83" s="1">
        <v>0.73170731707317105</v>
      </c>
      <c r="F83" s="1">
        <v>1.4545454545454499</v>
      </c>
      <c r="G83" s="1">
        <v>18.07</v>
      </c>
      <c r="H83" s="1">
        <v>0.87804878048780499</v>
      </c>
      <c r="I83" s="1">
        <v>1.25</v>
      </c>
      <c r="J83" s="1">
        <v>15.19</v>
      </c>
      <c r="K83" s="1">
        <v>0.89024390243902396</v>
      </c>
      <c r="L83" s="1">
        <v>1.25</v>
      </c>
      <c r="M83" s="1">
        <v>14.04</v>
      </c>
      <c r="N83">
        <v>9.7799999999999994</v>
      </c>
    </row>
    <row r="84" spans="1:14" x14ac:dyDescent="0.15">
      <c r="A84" s="1" t="s">
        <v>88</v>
      </c>
      <c r="B84" s="1">
        <v>0.68292682926829296</v>
      </c>
      <c r="C84" s="1">
        <v>1.62962962962963</v>
      </c>
      <c r="D84" s="1">
        <v>18.559999999999999</v>
      </c>
      <c r="E84" s="1">
        <v>0.109756097560976</v>
      </c>
      <c r="F84" s="1">
        <v>1.25925925925926</v>
      </c>
      <c r="G84" s="1">
        <v>19.23</v>
      </c>
      <c r="H84" s="1">
        <v>0.51219512195121997</v>
      </c>
      <c r="I84" s="1">
        <v>1.1785714285714299</v>
      </c>
      <c r="J84" s="1">
        <v>15.43</v>
      </c>
      <c r="K84" s="1">
        <v>0.78048780487804903</v>
      </c>
      <c r="L84" s="1">
        <v>1.5714285714285701</v>
      </c>
      <c r="M84" s="1">
        <v>14.92</v>
      </c>
      <c r="N84">
        <v>12.42</v>
      </c>
    </row>
    <row r="85" spans="1:14" x14ac:dyDescent="0.15">
      <c r="A85" s="1" t="s">
        <v>89</v>
      </c>
      <c r="B85" s="1">
        <v>1</v>
      </c>
      <c r="C85" s="1">
        <v>0.83333333333333304</v>
      </c>
      <c r="D85" s="1">
        <v>18.46</v>
      </c>
      <c r="E85" s="1">
        <v>0.76829268292682895</v>
      </c>
      <c r="F85" s="1">
        <v>1.3333333333333299</v>
      </c>
      <c r="G85" s="1">
        <v>18.93</v>
      </c>
      <c r="H85" s="1">
        <v>0.92682926829268297</v>
      </c>
      <c r="I85" s="1">
        <v>1.3333333333333299</v>
      </c>
      <c r="J85" s="1">
        <v>18.27</v>
      </c>
      <c r="K85" s="1">
        <v>0.96341463414634099</v>
      </c>
      <c r="L85" s="1">
        <v>1.0952380952381</v>
      </c>
      <c r="M85" s="1">
        <v>16.64</v>
      </c>
      <c r="N85">
        <v>15.69</v>
      </c>
    </row>
    <row r="86" spans="1:14" x14ac:dyDescent="0.15">
      <c r="A86" s="1" t="s">
        <v>90</v>
      </c>
      <c r="B86" s="1">
        <v>0.85365853658536595</v>
      </c>
      <c r="C86" s="1">
        <v>2.3636363636363602</v>
      </c>
      <c r="D86" s="1">
        <v>18.46</v>
      </c>
      <c r="E86" s="1">
        <v>0.67073170731707299</v>
      </c>
      <c r="F86" s="1">
        <v>2</v>
      </c>
      <c r="G86" s="1">
        <v>17.62</v>
      </c>
      <c r="H86" s="1">
        <v>0.92682926829268297</v>
      </c>
      <c r="I86" s="1">
        <v>2</v>
      </c>
      <c r="J86" s="1">
        <v>13</v>
      </c>
      <c r="K86" s="1">
        <v>0.89024390243902396</v>
      </c>
      <c r="L86" s="1">
        <v>1.23529411764706</v>
      </c>
      <c r="M86" s="1">
        <v>14.04</v>
      </c>
      <c r="N86">
        <v>16.34</v>
      </c>
    </row>
    <row r="87" spans="1:14" x14ac:dyDescent="0.15">
      <c r="A87" s="1" t="s">
        <v>94</v>
      </c>
      <c r="B87" s="1">
        <v>0.90243902439024404</v>
      </c>
      <c r="C87" s="1">
        <v>0.33333333333333298</v>
      </c>
      <c r="D87" s="1">
        <v>18.45</v>
      </c>
      <c r="E87" s="1">
        <v>0.75609756097560998</v>
      </c>
      <c r="F87" s="1">
        <v>0.5625</v>
      </c>
      <c r="G87" s="1">
        <v>18.66</v>
      </c>
      <c r="H87" s="1">
        <v>0.80487804878048796</v>
      </c>
      <c r="I87" s="1">
        <v>0.69230769230769196</v>
      </c>
      <c r="J87" s="1">
        <v>18.88</v>
      </c>
      <c r="K87" s="1">
        <v>0.67073170731707299</v>
      </c>
      <c r="L87" s="1">
        <v>0.84615384615384603</v>
      </c>
      <c r="M87" s="1">
        <v>16.48</v>
      </c>
      <c r="N87">
        <v>19.829999999999998</v>
      </c>
    </row>
    <row r="88" spans="1:14" x14ac:dyDescent="0.15">
      <c r="A88" s="1" t="s">
        <v>91</v>
      </c>
      <c r="B88" s="1">
        <v>0.90243902439024404</v>
      </c>
      <c r="C88" s="1">
        <v>1.25</v>
      </c>
      <c r="D88" s="1">
        <v>18.43</v>
      </c>
      <c r="E88" s="1">
        <v>0.80487804878048796</v>
      </c>
      <c r="F88" s="1">
        <v>0.91304347826086996</v>
      </c>
      <c r="G88" s="1">
        <v>15.5</v>
      </c>
      <c r="H88" s="1">
        <v>1</v>
      </c>
      <c r="I88" s="1">
        <v>1.4666666666666699</v>
      </c>
      <c r="J88" s="1">
        <v>16.8</v>
      </c>
      <c r="K88" s="1">
        <v>1</v>
      </c>
      <c r="L88" s="1">
        <v>0.76923076923076905</v>
      </c>
      <c r="M88" s="1">
        <v>13.42</v>
      </c>
      <c r="N88">
        <v>16.72</v>
      </c>
    </row>
    <row r="89" spans="1:14" x14ac:dyDescent="0.15">
      <c r="A89" s="1" t="s">
        <v>95</v>
      </c>
      <c r="B89" s="1">
        <v>0.87804878048780499</v>
      </c>
      <c r="C89" s="1">
        <v>1.1666666666666701</v>
      </c>
      <c r="D89" s="1">
        <v>18.399999999999999</v>
      </c>
      <c r="E89" s="1">
        <v>0.707317073170732</v>
      </c>
      <c r="F89" s="1">
        <v>0.875</v>
      </c>
      <c r="G89" s="1">
        <v>15.7</v>
      </c>
      <c r="H89" s="1">
        <v>0.96341463414634099</v>
      </c>
      <c r="I89" s="1">
        <v>1</v>
      </c>
      <c r="J89" s="1">
        <v>13.26</v>
      </c>
      <c r="K89" s="1">
        <v>0.67073170731707299</v>
      </c>
      <c r="L89" s="1">
        <v>1.0625</v>
      </c>
      <c r="M89" s="1">
        <v>15.64</v>
      </c>
      <c r="N89">
        <v>14.7</v>
      </c>
    </row>
    <row r="90" spans="1:14" x14ac:dyDescent="0.15">
      <c r="A90" s="1" t="s">
        <v>92</v>
      </c>
      <c r="B90" s="1">
        <v>1</v>
      </c>
      <c r="C90" s="1">
        <v>1</v>
      </c>
      <c r="D90" s="1">
        <v>14.52</v>
      </c>
      <c r="E90" s="1">
        <v>0.76829268292682895</v>
      </c>
      <c r="F90" s="1">
        <v>1</v>
      </c>
      <c r="G90" s="1">
        <v>12.87</v>
      </c>
      <c r="H90" s="1">
        <v>1</v>
      </c>
      <c r="I90" s="1">
        <v>1.3888888888888899</v>
      </c>
      <c r="J90" s="1">
        <v>14.81</v>
      </c>
      <c r="K90" s="1">
        <v>0.96341463414634099</v>
      </c>
      <c r="L90" s="1">
        <v>1.8181818181818199</v>
      </c>
      <c r="M90" s="1">
        <v>18.420000000000002</v>
      </c>
      <c r="N90">
        <v>16.38</v>
      </c>
    </row>
    <row r="91" spans="1:14" x14ac:dyDescent="0.15">
      <c r="A91" s="1" t="s">
        <v>93</v>
      </c>
      <c r="B91" s="1">
        <v>0.97560975609756095</v>
      </c>
      <c r="C91" s="1">
        <v>0.38461538461538503</v>
      </c>
      <c r="D91" s="1">
        <v>14.81</v>
      </c>
      <c r="E91" s="1">
        <v>0.80487804878048796</v>
      </c>
      <c r="F91" s="1">
        <v>0.27272727272727298</v>
      </c>
      <c r="G91" s="1">
        <v>16.39</v>
      </c>
      <c r="H91" s="1">
        <v>1</v>
      </c>
      <c r="I91" s="1">
        <v>0.25</v>
      </c>
      <c r="J91" s="1">
        <v>17.21</v>
      </c>
      <c r="K91" s="1">
        <v>1</v>
      </c>
      <c r="L91" s="1">
        <v>0.6</v>
      </c>
      <c r="M91" s="1">
        <v>18.190000000000001</v>
      </c>
      <c r="N91">
        <v>20.82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3" sqref="A13"/>
    </sheetView>
  </sheetViews>
  <sheetFormatPr defaultRowHeight="13.5" x14ac:dyDescent="0.15"/>
  <cols>
    <col min="1" max="1" width="23.375" customWidth="1"/>
    <col min="2" max="2" width="21" customWidth="1"/>
    <col min="3" max="3" width="24.25" customWidth="1"/>
    <col min="4" max="4" width="14.125" customWidth="1"/>
    <col min="5" max="5" width="20.25" customWidth="1"/>
    <col min="6" max="6" width="23.875" customWidth="1"/>
    <col min="7" max="7" width="13" customWidth="1"/>
    <col min="8" max="8" width="19.375" customWidth="1"/>
    <col min="9" max="9" width="24" customWidth="1"/>
    <col min="10" max="10" width="12.625" customWidth="1"/>
    <col min="11" max="11" width="18.375" customWidth="1"/>
    <col min="12" max="12" width="23.125" customWidth="1"/>
    <col min="13" max="13" width="13.75" customWidth="1"/>
    <col min="14" max="14" width="14.375" customWidth="1"/>
    <col min="15" max="15" width="23.125" customWidth="1"/>
    <col min="16" max="16" width="14.875" customWidth="1"/>
  </cols>
  <sheetData>
    <row r="1" spans="1:14" s="7" customFormat="1" ht="15" customHeight="1" x14ac:dyDescent="0.15">
      <c r="A1" s="7" t="s">
        <v>96</v>
      </c>
      <c r="B1" s="8" t="s">
        <v>97</v>
      </c>
      <c r="C1" s="7" t="s">
        <v>98</v>
      </c>
      <c r="D1" s="7" t="s">
        <v>99</v>
      </c>
      <c r="E1" s="8" t="s">
        <v>100</v>
      </c>
      <c r="F1" s="7" t="s">
        <v>101</v>
      </c>
      <c r="G1" s="7" t="s">
        <v>102</v>
      </c>
      <c r="H1" s="8" t="s">
        <v>103</v>
      </c>
      <c r="I1" s="7" t="s">
        <v>104</v>
      </c>
      <c r="J1" s="7" t="s">
        <v>105</v>
      </c>
      <c r="K1" s="8" t="s">
        <v>106</v>
      </c>
      <c r="L1" s="7" t="s">
        <v>107</v>
      </c>
      <c r="M1" s="7" t="s">
        <v>108</v>
      </c>
      <c r="N1" s="7" t="s">
        <v>109</v>
      </c>
    </row>
    <row r="2" spans="1:14" x14ac:dyDescent="0.15">
      <c r="A2" s="2" t="s">
        <v>28</v>
      </c>
      <c r="B2">
        <v>0.97560975609756095</v>
      </c>
      <c r="C2">
        <v>0.85567010309278368</v>
      </c>
      <c r="D2">
        <v>17.829999999999998</v>
      </c>
      <c r="E2">
        <v>0.80487804878048785</v>
      </c>
      <c r="F2">
        <v>0.64772727272727271</v>
      </c>
      <c r="G2">
        <v>21.21</v>
      </c>
      <c r="H2">
        <v>0.74390243902439024</v>
      </c>
      <c r="I2">
        <v>0.75806451612903225</v>
      </c>
      <c r="J2">
        <v>15.45</v>
      </c>
      <c r="K2">
        <v>0.98780487804878048</v>
      </c>
      <c r="L2">
        <v>1.0952380952380953</v>
      </c>
      <c r="M2">
        <v>17.66</v>
      </c>
      <c r="N2">
        <v>17.47</v>
      </c>
    </row>
    <row r="3" spans="1:14" x14ac:dyDescent="0.15">
      <c r="A3" s="2" t="s">
        <v>1</v>
      </c>
      <c r="B3">
        <v>0.95121951219512191</v>
      </c>
      <c r="C3">
        <v>0.38157894736842107</v>
      </c>
      <c r="D3">
        <v>26.13</v>
      </c>
      <c r="E3">
        <v>0.65853658536585369</v>
      </c>
      <c r="F3">
        <v>0.59374999999999989</v>
      </c>
      <c r="G3">
        <v>24.29</v>
      </c>
      <c r="H3">
        <v>0.92682926829268297</v>
      </c>
      <c r="I3">
        <v>0.46666666666666662</v>
      </c>
      <c r="J3">
        <v>19.48</v>
      </c>
      <c r="K3">
        <v>0.86585365853658536</v>
      </c>
      <c r="L3">
        <v>0.5625</v>
      </c>
      <c r="M3">
        <v>21.36</v>
      </c>
      <c r="N3">
        <v>18.489999999999998</v>
      </c>
    </row>
    <row r="4" spans="1:14" x14ac:dyDescent="0.15">
      <c r="A4" s="5" t="s">
        <v>2</v>
      </c>
      <c r="B4">
        <v>0.92682926829268297</v>
      </c>
      <c r="C4">
        <v>1.4666666666666668</v>
      </c>
      <c r="D4">
        <v>25.65</v>
      </c>
      <c r="E4">
        <v>0.59756097560975607</v>
      </c>
      <c r="F4">
        <v>1.7692307692307689</v>
      </c>
      <c r="G4">
        <v>26.37</v>
      </c>
      <c r="H4">
        <v>0.84146341463414631</v>
      </c>
      <c r="I4">
        <v>1.8214285714285714</v>
      </c>
      <c r="J4">
        <v>24.04</v>
      </c>
      <c r="K4">
        <v>0.65853658536585369</v>
      </c>
      <c r="L4">
        <v>1.5666666666666667</v>
      </c>
      <c r="M4">
        <v>22.06</v>
      </c>
      <c r="N4">
        <v>22.29</v>
      </c>
    </row>
    <row r="5" spans="1:14" x14ac:dyDescent="0.15">
      <c r="A5" s="5" t="s">
        <v>4</v>
      </c>
      <c r="B5">
        <v>1</v>
      </c>
      <c r="C5">
        <v>1.6041666666666667</v>
      </c>
      <c r="D5">
        <v>23.94</v>
      </c>
      <c r="E5">
        <v>0.70731707317073167</v>
      </c>
      <c r="F5">
        <v>1.3142857142857143</v>
      </c>
      <c r="G5">
        <v>21.95</v>
      </c>
      <c r="H5">
        <v>0.95121951219512191</v>
      </c>
      <c r="I5">
        <v>1.6216216216216215</v>
      </c>
      <c r="J5">
        <v>23.1</v>
      </c>
      <c r="K5">
        <v>7.3170731707317069E-2</v>
      </c>
      <c r="L5">
        <v>1.1052631578947367</v>
      </c>
      <c r="M5">
        <v>10.74</v>
      </c>
      <c r="N5">
        <v>17.8</v>
      </c>
    </row>
    <row r="6" spans="1:14" x14ac:dyDescent="0.15">
      <c r="A6" s="3" t="s">
        <v>9</v>
      </c>
      <c r="B6">
        <v>0.8902439024390244</v>
      </c>
      <c r="C6">
        <v>1.382716049382716</v>
      </c>
      <c r="D6">
        <v>23.52</v>
      </c>
      <c r="E6">
        <v>0.75609756097560976</v>
      </c>
      <c r="F6">
        <v>1.1578947368421053</v>
      </c>
      <c r="G6">
        <v>21.81</v>
      </c>
      <c r="H6">
        <v>0.64634146341463417</v>
      </c>
      <c r="I6">
        <v>1.9230769230769229</v>
      </c>
      <c r="J6">
        <v>19.88</v>
      </c>
      <c r="K6">
        <v>0.97560975609756095</v>
      </c>
      <c r="L6">
        <v>1.8</v>
      </c>
      <c r="M6">
        <v>23.68</v>
      </c>
      <c r="N6">
        <v>19.34</v>
      </c>
    </row>
    <row r="7" spans="1:14" x14ac:dyDescent="0.15">
      <c r="A7" s="3" t="s">
        <v>112</v>
      </c>
      <c r="B7">
        <v>0.86585365853658536</v>
      </c>
      <c r="C7">
        <v>1.4791666666666667</v>
      </c>
      <c r="D7">
        <v>20.67</v>
      </c>
      <c r="E7">
        <v>0.73170731707317072</v>
      </c>
      <c r="F7">
        <v>1.6111111111111109</v>
      </c>
      <c r="G7">
        <v>20.47</v>
      </c>
      <c r="H7">
        <v>0.82926829268292679</v>
      </c>
      <c r="I7">
        <v>1.4374999999999998</v>
      </c>
      <c r="J7">
        <v>19.25</v>
      </c>
      <c r="K7">
        <v>0.65853658536585369</v>
      </c>
      <c r="L7">
        <v>1.1538461538461537</v>
      </c>
      <c r="M7">
        <v>13.35</v>
      </c>
      <c r="N7">
        <v>15.34</v>
      </c>
    </row>
    <row r="8" spans="1:14" x14ac:dyDescent="0.15">
      <c r="A8" s="4" t="s">
        <v>0</v>
      </c>
      <c r="B8">
        <v>0.96341463414634143</v>
      </c>
      <c r="C8">
        <v>1.9449541284403669</v>
      </c>
      <c r="D8">
        <v>27.34</v>
      </c>
      <c r="E8">
        <v>0.75609756097560976</v>
      </c>
      <c r="F8">
        <v>1.8235294117647061</v>
      </c>
      <c r="G8">
        <v>30.8</v>
      </c>
      <c r="H8">
        <v>0.92682926829268297</v>
      </c>
      <c r="I8">
        <v>2.4333333333333331</v>
      </c>
      <c r="J8">
        <v>31.67</v>
      </c>
      <c r="K8">
        <v>0.93902439024390238</v>
      </c>
      <c r="L8">
        <v>1.8285714285714287</v>
      </c>
      <c r="M8">
        <v>29.4</v>
      </c>
      <c r="N8">
        <v>26.32</v>
      </c>
    </row>
    <row r="9" spans="1:14" x14ac:dyDescent="0.15">
      <c r="A9" s="4" t="s">
        <v>26</v>
      </c>
      <c r="B9">
        <v>0.65853658536585369</v>
      </c>
      <c r="C9">
        <v>1.1308411214953271</v>
      </c>
      <c r="D9">
        <v>17.88</v>
      </c>
      <c r="E9">
        <v>0.79268292682926833</v>
      </c>
      <c r="F9">
        <v>0.91666666666666663</v>
      </c>
      <c r="G9">
        <v>17.850000000000001</v>
      </c>
      <c r="H9">
        <v>0.91463414634146345</v>
      </c>
      <c r="I9">
        <v>1.0180180180180181</v>
      </c>
      <c r="J9">
        <v>15.66</v>
      </c>
      <c r="K9">
        <v>0.8902439024390244</v>
      </c>
      <c r="L9">
        <v>0.92857142857142849</v>
      </c>
      <c r="M9">
        <v>18.399999999999999</v>
      </c>
      <c r="N9">
        <v>19.489999999999998</v>
      </c>
    </row>
    <row r="10" spans="1:14" x14ac:dyDescent="0.15">
      <c r="A10" s="6" t="s">
        <v>35</v>
      </c>
      <c r="B10">
        <v>0.82926829268292679</v>
      </c>
      <c r="C10">
        <v>3.2426470588235294</v>
      </c>
      <c r="D10">
        <v>17.11</v>
      </c>
      <c r="E10">
        <v>0.64634146341463417</v>
      </c>
      <c r="F10">
        <v>3.2045454545454546</v>
      </c>
      <c r="G10">
        <v>17.55</v>
      </c>
      <c r="H10">
        <v>0.46341463414634149</v>
      </c>
      <c r="I10">
        <v>2.8333333333333335</v>
      </c>
      <c r="J10">
        <v>18.12</v>
      </c>
      <c r="K10">
        <v>0.36585365853658536</v>
      </c>
      <c r="L10">
        <v>2.9765625</v>
      </c>
      <c r="M10">
        <v>15.34</v>
      </c>
      <c r="N10">
        <v>12.91</v>
      </c>
    </row>
    <row r="11" spans="1:14" x14ac:dyDescent="0.15">
      <c r="A11" s="6" t="s">
        <v>5</v>
      </c>
      <c r="B11">
        <v>0.97560975609756095</v>
      </c>
      <c r="C11">
        <v>4.4186046511627906</v>
      </c>
      <c r="D11">
        <v>23.76</v>
      </c>
      <c r="E11">
        <v>0.73170731707317072</v>
      </c>
      <c r="F11">
        <v>4.333333333333333</v>
      </c>
      <c r="G11">
        <v>27.09</v>
      </c>
      <c r="H11">
        <v>0.85365853658536583</v>
      </c>
      <c r="I11">
        <v>4.2173913043478262</v>
      </c>
      <c r="J11">
        <v>26.43</v>
      </c>
      <c r="K11">
        <v>0.75609756097560976</v>
      </c>
      <c r="L11">
        <v>4.6521739130434785</v>
      </c>
      <c r="M11">
        <v>25.98</v>
      </c>
      <c r="N11">
        <v>25.3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Train&amp;Test</vt:lpstr>
      <vt:lpstr>Players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2015-04-04T17:27:29Z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b2bc4ffd-f6c0-4f12-b7b5-1e275ebb944e</vt:lpwstr>
  </property>
</Properties>
</file>