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80"/>
  </bookViews>
  <sheets>
    <sheet name="Data" sheetId="2" r:id="rId1"/>
    <sheet name="Covariance Calculations" sheetId="3" r:id="rId2"/>
    <sheet name="Correlation Calculations" sheetId="5" r:id="rId3"/>
  </sheets>
  <definedNames>
    <definedName name="solver_typ" localSheetId="1" hidden="1">2</definedName>
    <definedName name="solver_ver" localSheetId="1" hidden="1">12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<sst xmlns="http://schemas.openxmlformats.org/spreadsheetml/2006/main" count="134" uniqueCount="78">
  <si>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 xml:space="preserve"> Colleges and Universities</t>
  </si>
  <si>
    <t>School</t>
  </si>
  <si>
    <t>Type</t>
  </si>
  <si>
    <t>Median SAT</t>
  </si>
  <si>
    <t>Acceptance Rate</t>
  </si>
  <si>
    <t>Expenditures/Student</t>
  </si>
  <si>
    <t>Top 10% HS</t>
  </si>
  <si>
    <t>Graduation %</t>
  </si>
  <si>
    <t>Amherst</t>
  </si>
  <si>
    <t>Lib Arts</t>
  </si>
  <si>
    <t>Barnard</t>
  </si>
  <si>
    <t>Bates</t>
  </si>
  <si>
    <t>Berkeley</t>
  </si>
  <si>
    <t>University</t>
  </si>
  <si>
    <t>Bowdoin</t>
  </si>
  <si>
    <t>Brown</t>
  </si>
  <si>
    <t>Bryn Mawr</t>
  </si>
  <si>
    <t>Cal Tech</t>
  </si>
  <si>
    <t>Carleton</t>
  </si>
  <si>
    <t>Carnegie Mellon</t>
  </si>
  <si>
    <t>Claremont McKenna</t>
  </si>
  <si>
    <t>Colby</t>
  </si>
  <si>
    <t>Colgate</t>
  </si>
  <si>
    <t>Columbia</t>
  </si>
  <si>
    <t>Cornell</t>
  </si>
  <si>
    <t>Davisdson</t>
  </si>
  <si>
    <t>Duke</t>
  </si>
  <si>
    <t>Georgetown</t>
  </si>
  <si>
    <t>Grinnell</t>
  </si>
  <si>
    <t>Hamilton</t>
  </si>
  <si>
    <t>Harvard</t>
  </si>
  <si>
    <t>Haverford</t>
  </si>
  <si>
    <t>Johns Hopkins</t>
  </si>
  <si>
    <t>Middlebury</t>
  </si>
  <si>
    <t>MIT</t>
  </si>
  <si>
    <t>Mount Holyoke</t>
  </si>
  <si>
    <t>Northwestern</t>
  </si>
  <si>
    <t>Oberlin</t>
  </si>
  <si>
    <t>Occidental</t>
  </si>
  <si>
    <t>Pomona</t>
  </si>
  <si>
    <t>Princeton</t>
  </si>
  <si>
    <t>Rice</t>
  </si>
  <si>
    <t>Smith</t>
  </si>
  <si>
    <t>Stanford</t>
  </si>
  <si>
    <t>Swarthnore</t>
  </si>
  <si>
    <t>U Michigan</t>
  </si>
  <si>
    <t>U of Chicago</t>
  </si>
  <si>
    <t>U of Rochester</t>
  </si>
  <si>
    <t>U Pennsylvania</t>
  </si>
  <si>
    <t>U Va</t>
  </si>
  <si>
    <t>UCLA</t>
  </si>
  <si>
    <t>UNC</t>
  </si>
  <si>
    <t>Vassar</t>
  </si>
  <si>
    <t>Washington U (MO)</t>
  </si>
  <si>
    <t>Washinton and Lee</t>
  </si>
  <si>
    <t>Wellesley</t>
  </si>
  <si>
    <t>Wesleyan (CT)</t>
  </si>
  <si>
    <t>Williams</t>
  </si>
  <si>
    <t>Yale</t>
  </si>
  <si>
    <t>Covariance</t>
  </si>
  <si>
    <t>Graduation % (X)</t>
  </si>
  <si>
    <t>Median SAT (Y)</t>
  </si>
  <si>
    <t>X - Mean(X)</t>
  </si>
  <si>
    <t>Y - Mean(Y)</t>
  </si>
  <si>
    <t>(X - Mean(X))(Y-Mean(Y))</t>
  </si>
  <si>
    <t>Mean</t>
  </si>
  <si>
    <t>Sum</t>
  </si>
  <si>
    <t>Count</t>
  </si>
  <si>
    <t>COVARIANCE.S</t>
  </si>
  <si>
    <t>Correlation</t>
  </si>
  <si>
    <t>Sample Standard Deviation</t>
  </si>
  <si>
    <t>Sample Covariance</t>
  </si>
  <si>
    <t>Sample Correlation</t>
  </si>
  <si>
    <t>CORREL Function</t>
  </si>
  <si>
    <t>Assuming Population Data:</t>
  </si>
  <si>
    <t>Population Standard Deviation</t>
  </si>
  <si>
    <t>Population Covariance</t>
  </si>
  <si>
    <t>Population Correlation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</si>
</sst>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  <numFmt numFmtId="181" formatCode="_(&quot;$&quot;* #,##0_);_(&quot;$&quot;* \(#,##0\);_(&quot;$&quot;* &quot;-&quot;??_);_(@_)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right"/>
    </xf>
    <xf numFmtId="180" fontId="0" fillId="0" borderId="0" xfId="0" applyNumberFormat="1"/>
    <xf numFmtId="0" fontId="0" fillId="0" borderId="1" xfId="0" applyBorder="1"/>
    <xf numFmtId="180" fontId="0" fillId="0" borderId="0" xfId="0" applyNumberFormat="1" applyFill="1" applyBorder="1"/>
    <xf numFmtId="180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1" xfId="0" applyFont="1" applyFill="1" applyBorder="1"/>
    <xf numFmtId="9" fontId="0" fillId="0" borderId="0" xfId="3" applyFont="1" applyFill="1" applyBorder="1"/>
    <xf numFmtId="181" fontId="0" fillId="0" borderId="0" xfId="2" applyNumberFormat="1" applyFont="1" applyFill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0" fontId="0" fillId="0" borderId="0" xfId="0" applyFont="1" applyFill="1" applyBorder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Data!$C$3</c:f>
              <c:strCache>
                <c:ptCount val="1"/>
                <c:pt idx="0">
                  <c:v>Median 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Data!$B$4:$B$52</c:f>
              <c:strCache>
                <c:ptCount val="49"/>
                <c:pt idx="0">
                  <c:v>Lib Arts</c:v>
                </c:pt>
                <c:pt idx="1">
                  <c:v>Lib Arts</c:v>
                </c:pt>
                <c:pt idx="2">
                  <c:v>Lib Arts</c:v>
                </c:pt>
                <c:pt idx="3">
                  <c:v>University</c:v>
                </c:pt>
                <c:pt idx="4">
                  <c:v>Lib Arts</c:v>
                </c:pt>
                <c:pt idx="5">
                  <c:v>University</c:v>
                </c:pt>
                <c:pt idx="6">
                  <c:v>Lib Arts</c:v>
                </c:pt>
                <c:pt idx="7">
                  <c:v>University</c:v>
                </c:pt>
                <c:pt idx="8">
                  <c:v>Lib Arts</c:v>
                </c:pt>
                <c:pt idx="9">
                  <c:v>University</c:v>
                </c:pt>
                <c:pt idx="10">
                  <c:v>Lib Arts</c:v>
                </c:pt>
                <c:pt idx="11">
                  <c:v>Lib Arts</c:v>
                </c:pt>
                <c:pt idx="12">
                  <c:v>Lib Arts</c:v>
                </c:pt>
                <c:pt idx="13">
                  <c:v>University</c:v>
                </c:pt>
                <c:pt idx="14">
                  <c:v>University</c:v>
                </c:pt>
                <c:pt idx="15">
                  <c:v>Lib Arts</c:v>
                </c:pt>
                <c:pt idx="16">
                  <c:v>University</c:v>
                </c:pt>
                <c:pt idx="17">
                  <c:v>University</c:v>
                </c:pt>
                <c:pt idx="18">
                  <c:v>Lib Arts</c:v>
                </c:pt>
                <c:pt idx="19">
                  <c:v>Lib Arts</c:v>
                </c:pt>
                <c:pt idx="20">
                  <c:v>University</c:v>
                </c:pt>
                <c:pt idx="21">
                  <c:v>Lib Arts</c:v>
                </c:pt>
                <c:pt idx="22">
                  <c:v>University</c:v>
                </c:pt>
                <c:pt idx="23">
                  <c:v>Lib Arts</c:v>
                </c:pt>
                <c:pt idx="24">
                  <c:v>University</c:v>
                </c:pt>
                <c:pt idx="25">
                  <c:v>Lib Arts</c:v>
                </c:pt>
                <c:pt idx="26">
                  <c:v>University</c:v>
                </c:pt>
                <c:pt idx="27">
                  <c:v>Lib Arts</c:v>
                </c:pt>
                <c:pt idx="28">
                  <c:v>Lib Arts</c:v>
                </c:pt>
                <c:pt idx="29">
                  <c:v>Lib Arts</c:v>
                </c:pt>
                <c:pt idx="30">
                  <c:v>University</c:v>
                </c:pt>
                <c:pt idx="31">
                  <c:v>University</c:v>
                </c:pt>
                <c:pt idx="32">
                  <c:v>Lib Arts</c:v>
                </c:pt>
                <c:pt idx="33">
                  <c:v>University</c:v>
                </c:pt>
                <c:pt idx="34">
                  <c:v>Lib Arts</c:v>
                </c:pt>
                <c:pt idx="35">
                  <c:v>University</c:v>
                </c:pt>
                <c:pt idx="36">
                  <c:v>University</c:v>
                </c:pt>
                <c:pt idx="37">
                  <c:v>University</c:v>
                </c:pt>
                <c:pt idx="38">
                  <c:v>University</c:v>
                </c:pt>
                <c:pt idx="39">
                  <c:v>University</c:v>
                </c:pt>
                <c:pt idx="40">
                  <c:v>University</c:v>
                </c:pt>
                <c:pt idx="41">
                  <c:v>University</c:v>
                </c:pt>
                <c:pt idx="42">
                  <c:v>Lib Arts</c:v>
                </c:pt>
                <c:pt idx="43">
                  <c:v>University</c:v>
                </c:pt>
                <c:pt idx="44">
                  <c:v>Lib Arts</c:v>
                </c:pt>
                <c:pt idx="45">
                  <c:v>Lib Arts</c:v>
                </c:pt>
                <c:pt idx="46">
                  <c:v>Lib Arts</c:v>
                </c:pt>
                <c:pt idx="47">
                  <c:v>Lib Arts</c:v>
                </c:pt>
                <c:pt idx="48">
                  <c:v>University</c:v>
                </c:pt>
              </c:strCache>
            </c:strRef>
          </c:cat>
          <c:val>
            <c:numRef>
              <c:f>Data!$C$4:$C$52</c:f>
              <c:numCache>
                <c:formatCode>General</c:formatCode>
                <c:ptCount val="49"/>
                <c:pt idx="0">
                  <c:v>1315</c:v>
                </c:pt>
                <c:pt idx="1">
                  <c:v>1220</c:v>
                </c:pt>
                <c:pt idx="2">
                  <c:v>1240</c:v>
                </c:pt>
                <c:pt idx="3">
                  <c:v>1176</c:v>
                </c:pt>
                <c:pt idx="4">
                  <c:v>1300</c:v>
                </c:pt>
                <c:pt idx="5">
                  <c:v>1281</c:v>
                </c:pt>
                <c:pt idx="6">
                  <c:v>1255</c:v>
                </c:pt>
                <c:pt idx="7">
                  <c:v>1400</c:v>
                </c:pt>
                <c:pt idx="8">
                  <c:v>1300</c:v>
                </c:pt>
                <c:pt idx="9">
                  <c:v>1225</c:v>
                </c:pt>
                <c:pt idx="10">
                  <c:v>1260</c:v>
                </c:pt>
                <c:pt idx="11">
                  <c:v>1200</c:v>
                </c:pt>
                <c:pt idx="12">
                  <c:v>1258</c:v>
                </c:pt>
                <c:pt idx="13">
                  <c:v>1268</c:v>
                </c:pt>
                <c:pt idx="14">
                  <c:v>1280</c:v>
                </c:pt>
                <c:pt idx="15">
                  <c:v>1230</c:v>
                </c:pt>
                <c:pt idx="16">
                  <c:v>1310</c:v>
                </c:pt>
                <c:pt idx="17">
                  <c:v>1278</c:v>
                </c:pt>
                <c:pt idx="18">
                  <c:v>1244</c:v>
                </c:pt>
                <c:pt idx="19">
                  <c:v>1215</c:v>
                </c:pt>
                <c:pt idx="20">
                  <c:v>1370</c:v>
                </c:pt>
                <c:pt idx="21">
                  <c:v>1285</c:v>
                </c:pt>
                <c:pt idx="22">
                  <c:v>1290</c:v>
                </c:pt>
                <c:pt idx="23">
                  <c:v>1255</c:v>
                </c:pt>
                <c:pt idx="24">
                  <c:v>1357</c:v>
                </c:pt>
                <c:pt idx="25">
                  <c:v>1200</c:v>
                </c:pt>
                <c:pt idx="26">
                  <c:v>1230</c:v>
                </c:pt>
                <c:pt idx="27">
                  <c:v>1247</c:v>
                </c:pt>
                <c:pt idx="28">
                  <c:v>1170</c:v>
                </c:pt>
                <c:pt idx="29">
                  <c:v>1320</c:v>
                </c:pt>
                <c:pt idx="30">
                  <c:v>1340</c:v>
                </c:pt>
                <c:pt idx="31">
                  <c:v>1327</c:v>
                </c:pt>
                <c:pt idx="32">
                  <c:v>1195</c:v>
                </c:pt>
                <c:pt idx="33">
                  <c:v>1370</c:v>
                </c:pt>
                <c:pt idx="34">
                  <c:v>1310</c:v>
                </c:pt>
                <c:pt idx="35">
                  <c:v>1195</c:v>
                </c:pt>
                <c:pt idx="36">
                  <c:v>1300</c:v>
                </c:pt>
                <c:pt idx="37">
                  <c:v>1155</c:v>
                </c:pt>
                <c:pt idx="38">
                  <c:v>1280</c:v>
                </c:pt>
                <c:pt idx="39">
                  <c:v>1218</c:v>
                </c:pt>
                <c:pt idx="40">
                  <c:v>1142</c:v>
                </c:pt>
                <c:pt idx="41">
                  <c:v>1109</c:v>
                </c:pt>
                <c:pt idx="42">
                  <c:v>1287</c:v>
                </c:pt>
                <c:pt idx="43">
                  <c:v>1225</c:v>
                </c:pt>
                <c:pt idx="44">
                  <c:v>1234</c:v>
                </c:pt>
                <c:pt idx="45">
                  <c:v>1250</c:v>
                </c:pt>
                <c:pt idx="46">
                  <c:v>1290</c:v>
                </c:pt>
                <c:pt idx="47">
                  <c:v>1336</c:v>
                </c:pt>
                <c:pt idx="48">
                  <c:v>1350</c:v>
                </c:pt>
              </c:numCache>
            </c:numRef>
          </c:val>
        </c:ser>
        <c:ser>
          <c:idx val="1"/>
          <c:order val="1"/>
          <c:tx>
            <c:strRef>
              <c:f>Data!$D$3</c:f>
              <c:strCache>
                <c:ptCount val="1"/>
                <c:pt idx="0">
                  <c:v>Acceptance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Data!$B$4:$B$52</c:f>
              <c:strCache>
                <c:ptCount val="49"/>
                <c:pt idx="0">
                  <c:v>Lib Arts</c:v>
                </c:pt>
                <c:pt idx="1">
                  <c:v>Lib Arts</c:v>
                </c:pt>
                <c:pt idx="2">
                  <c:v>Lib Arts</c:v>
                </c:pt>
                <c:pt idx="3">
                  <c:v>University</c:v>
                </c:pt>
                <c:pt idx="4">
                  <c:v>Lib Arts</c:v>
                </c:pt>
                <c:pt idx="5">
                  <c:v>University</c:v>
                </c:pt>
                <c:pt idx="6">
                  <c:v>Lib Arts</c:v>
                </c:pt>
                <c:pt idx="7">
                  <c:v>University</c:v>
                </c:pt>
                <c:pt idx="8">
                  <c:v>Lib Arts</c:v>
                </c:pt>
                <c:pt idx="9">
                  <c:v>University</c:v>
                </c:pt>
                <c:pt idx="10">
                  <c:v>Lib Arts</c:v>
                </c:pt>
                <c:pt idx="11">
                  <c:v>Lib Arts</c:v>
                </c:pt>
                <c:pt idx="12">
                  <c:v>Lib Arts</c:v>
                </c:pt>
                <c:pt idx="13">
                  <c:v>University</c:v>
                </c:pt>
                <c:pt idx="14">
                  <c:v>University</c:v>
                </c:pt>
                <c:pt idx="15">
                  <c:v>Lib Arts</c:v>
                </c:pt>
                <c:pt idx="16">
                  <c:v>University</c:v>
                </c:pt>
                <c:pt idx="17">
                  <c:v>University</c:v>
                </c:pt>
                <c:pt idx="18">
                  <c:v>Lib Arts</c:v>
                </c:pt>
                <c:pt idx="19">
                  <c:v>Lib Arts</c:v>
                </c:pt>
                <c:pt idx="20">
                  <c:v>University</c:v>
                </c:pt>
                <c:pt idx="21">
                  <c:v>Lib Arts</c:v>
                </c:pt>
                <c:pt idx="22">
                  <c:v>University</c:v>
                </c:pt>
                <c:pt idx="23">
                  <c:v>Lib Arts</c:v>
                </c:pt>
                <c:pt idx="24">
                  <c:v>University</c:v>
                </c:pt>
                <c:pt idx="25">
                  <c:v>Lib Arts</c:v>
                </c:pt>
                <c:pt idx="26">
                  <c:v>University</c:v>
                </c:pt>
                <c:pt idx="27">
                  <c:v>Lib Arts</c:v>
                </c:pt>
                <c:pt idx="28">
                  <c:v>Lib Arts</c:v>
                </c:pt>
                <c:pt idx="29">
                  <c:v>Lib Arts</c:v>
                </c:pt>
                <c:pt idx="30">
                  <c:v>University</c:v>
                </c:pt>
                <c:pt idx="31">
                  <c:v>University</c:v>
                </c:pt>
                <c:pt idx="32">
                  <c:v>Lib Arts</c:v>
                </c:pt>
                <c:pt idx="33">
                  <c:v>University</c:v>
                </c:pt>
                <c:pt idx="34">
                  <c:v>Lib Arts</c:v>
                </c:pt>
                <c:pt idx="35">
                  <c:v>University</c:v>
                </c:pt>
                <c:pt idx="36">
                  <c:v>University</c:v>
                </c:pt>
                <c:pt idx="37">
                  <c:v>University</c:v>
                </c:pt>
                <c:pt idx="38">
                  <c:v>University</c:v>
                </c:pt>
                <c:pt idx="39">
                  <c:v>University</c:v>
                </c:pt>
                <c:pt idx="40">
                  <c:v>University</c:v>
                </c:pt>
                <c:pt idx="41">
                  <c:v>University</c:v>
                </c:pt>
                <c:pt idx="42">
                  <c:v>Lib Arts</c:v>
                </c:pt>
                <c:pt idx="43">
                  <c:v>University</c:v>
                </c:pt>
                <c:pt idx="44">
                  <c:v>Lib Arts</c:v>
                </c:pt>
                <c:pt idx="45">
                  <c:v>Lib Arts</c:v>
                </c:pt>
                <c:pt idx="46">
                  <c:v>Lib Arts</c:v>
                </c:pt>
                <c:pt idx="47">
                  <c:v>Lib Arts</c:v>
                </c:pt>
                <c:pt idx="48">
                  <c:v>University</c:v>
                </c:pt>
              </c:strCache>
            </c:strRef>
          </c:cat>
          <c:val>
            <c:numRef>
              <c:f>Data!$D$4:$D$52</c:f>
              <c:numCache>
                <c:formatCode>0%</c:formatCode>
                <c:ptCount val="49"/>
                <c:pt idx="0">
                  <c:v>0.22</c:v>
                </c:pt>
                <c:pt idx="1">
                  <c:v>0.53</c:v>
                </c:pt>
                <c:pt idx="2">
                  <c:v>0.36</c:v>
                </c:pt>
                <c:pt idx="3">
                  <c:v>0.37</c:v>
                </c:pt>
                <c:pt idx="4">
                  <c:v>0.24</c:v>
                </c:pt>
                <c:pt idx="5">
                  <c:v>0.24</c:v>
                </c:pt>
                <c:pt idx="6">
                  <c:v>0.56</c:v>
                </c:pt>
                <c:pt idx="7">
                  <c:v>0.31</c:v>
                </c:pt>
                <c:pt idx="8">
                  <c:v>0.4</c:v>
                </c:pt>
                <c:pt idx="9">
                  <c:v>0.64</c:v>
                </c:pt>
                <c:pt idx="10">
                  <c:v>0.36</c:v>
                </c:pt>
                <c:pt idx="11">
                  <c:v>0.46</c:v>
                </c:pt>
                <c:pt idx="12">
                  <c:v>0.38</c:v>
                </c:pt>
                <c:pt idx="13">
                  <c:v>0.29</c:v>
                </c:pt>
                <c:pt idx="14">
                  <c:v>0.3</c:v>
                </c:pt>
                <c:pt idx="15">
                  <c:v>0.36</c:v>
                </c:pt>
                <c:pt idx="16">
                  <c:v>0.25</c:v>
                </c:pt>
                <c:pt idx="17">
                  <c:v>0.24</c:v>
                </c:pt>
                <c:pt idx="18">
                  <c:v>0.67</c:v>
                </c:pt>
                <c:pt idx="19">
                  <c:v>0.38</c:v>
                </c:pt>
                <c:pt idx="20">
                  <c:v>0.18</c:v>
                </c:pt>
                <c:pt idx="21">
                  <c:v>0.35</c:v>
                </c:pt>
                <c:pt idx="22">
                  <c:v>0.48</c:v>
                </c:pt>
                <c:pt idx="23">
                  <c:v>0.25</c:v>
                </c:pt>
                <c:pt idx="24">
                  <c:v>0.3</c:v>
                </c:pt>
                <c:pt idx="25">
                  <c:v>0.61</c:v>
                </c:pt>
                <c:pt idx="26">
                  <c:v>0.47</c:v>
                </c:pt>
                <c:pt idx="27">
                  <c:v>0.54</c:v>
                </c:pt>
                <c:pt idx="28">
                  <c:v>0.49</c:v>
                </c:pt>
                <c:pt idx="29">
                  <c:v>0.33</c:v>
                </c:pt>
                <c:pt idx="30">
                  <c:v>0.17</c:v>
                </c:pt>
                <c:pt idx="31">
                  <c:v>0.24</c:v>
                </c:pt>
                <c:pt idx="32">
                  <c:v>0.57</c:v>
                </c:pt>
                <c:pt idx="33">
                  <c:v>0.18</c:v>
                </c:pt>
                <c:pt idx="34">
                  <c:v>0.24</c:v>
                </c:pt>
                <c:pt idx="35">
                  <c:v>0.6</c:v>
                </c:pt>
                <c:pt idx="36">
                  <c:v>0.45</c:v>
                </c:pt>
                <c:pt idx="37">
                  <c:v>0.56</c:v>
                </c:pt>
                <c:pt idx="38">
                  <c:v>0.41</c:v>
                </c:pt>
                <c:pt idx="39">
                  <c:v>0.37</c:v>
                </c:pt>
                <c:pt idx="40">
                  <c:v>0.43</c:v>
                </c:pt>
                <c:pt idx="41">
                  <c:v>0.32</c:v>
                </c:pt>
                <c:pt idx="42">
                  <c:v>0.43</c:v>
                </c:pt>
                <c:pt idx="43">
                  <c:v>0.54</c:v>
                </c:pt>
                <c:pt idx="44">
                  <c:v>0.29</c:v>
                </c:pt>
                <c:pt idx="45">
                  <c:v>0.49</c:v>
                </c:pt>
                <c:pt idx="46">
                  <c:v>0.35</c:v>
                </c:pt>
                <c:pt idx="47">
                  <c:v>0.28</c:v>
                </c:pt>
                <c:pt idx="48">
                  <c:v>0.19</c:v>
                </c:pt>
              </c:numCache>
            </c:numRef>
          </c:val>
        </c:ser>
        <c:ser>
          <c:idx val="2"/>
          <c:order val="2"/>
          <c:tx>
            <c:strRef>
              <c:f>Data!$E$3</c:f>
              <c:strCache>
                <c:ptCount val="1"/>
                <c:pt idx="0">
                  <c:v>Expenditures/Student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Data!$B$4:$B$52</c:f>
              <c:strCache>
                <c:ptCount val="49"/>
                <c:pt idx="0">
                  <c:v>Lib Arts</c:v>
                </c:pt>
                <c:pt idx="1">
                  <c:v>Lib Arts</c:v>
                </c:pt>
                <c:pt idx="2">
                  <c:v>Lib Arts</c:v>
                </c:pt>
                <c:pt idx="3">
                  <c:v>University</c:v>
                </c:pt>
                <c:pt idx="4">
                  <c:v>Lib Arts</c:v>
                </c:pt>
                <c:pt idx="5">
                  <c:v>University</c:v>
                </c:pt>
                <c:pt idx="6">
                  <c:v>Lib Arts</c:v>
                </c:pt>
                <c:pt idx="7">
                  <c:v>University</c:v>
                </c:pt>
                <c:pt idx="8">
                  <c:v>Lib Arts</c:v>
                </c:pt>
                <c:pt idx="9">
                  <c:v>University</c:v>
                </c:pt>
                <c:pt idx="10">
                  <c:v>Lib Arts</c:v>
                </c:pt>
                <c:pt idx="11">
                  <c:v>Lib Arts</c:v>
                </c:pt>
                <c:pt idx="12">
                  <c:v>Lib Arts</c:v>
                </c:pt>
                <c:pt idx="13">
                  <c:v>University</c:v>
                </c:pt>
                <c:pt idx="14">
                  <c:v>University</c:v>
                </c:pt>
                <c:pt idx="15">
                  <c:v>Lib Arts</c:v>
                </c:pt>
                <c:pt idx="16">
                  <c:v>University</c:v>
                </c:pt>
                <c:pt idx="17">
                  <c:v>University</c:v>
                </c:pt>
                <c:pt idx="18">
                  <c:v>Lib Arts</c:v>
                </c:pt>
                <c:pt idx="19">
                  <c:v>Lib Arts</c:v>
                </c:pt>
                <c:pt idx="20">
                  <c:v>University</c:v>
                </c:pt>
                <c:pt idx="21">
                  <c:v>Lib Arts</c:v>
                </c:pt>
                <c:pt idx="22">
                  <c:v>University</c:v>
                </c:pt>
                <c:pt idx="23">
                  <c:v>Lib Arts</c:v>
                </c:pt>
                <c:pt idx="24">
                  <c:v>University</c:v>
                </c:pt>
                <c:pt idx="25">
                  <c:v>Lib Arts</c:v>
                </c:pt>
                <c:pt idx="26">
                  <c:v>University</c:v>
                </c:pt>
                <c:pt idx="27">
                  <c:v>Lib Arts</c:v>
                </c:pt>
                <c:pt idx="28">
                  <c:v>Lib Arts</c:v>
                </c:pt>
                <c:pt idx="29">
                  <c:v>Lib Arts</c:v>
                </c:pt>
                <c:pt idx="30">
                  <c:v>University</c:v>
                </c:pt>
                <c:pt idx="31">
                  <c:v>University</c:v>
                </c:pt>
                <c:pt idx="32">
                  <c:v>Lib Arts</c:v>
                </c:pt>
                <c:pt idx="33">
                  <c:v>University</c:v>
                </c:pt>
                <c:pt idx="34">
                  <c:v>Lib Arts</c:v>
                </c:pt>
                <c:pt idx="35">
                  <c:v>University</c:v>
                </c:pt>
                <c:pt idx="36">
                  <c:v>University</c:v>
                </c:pt>
                <c:pt idx="37">
                  <c:v>University</c:v>
                </c:pt>
                <c:pt idx="38">
                  <c:v>University</c:v>
                </c:pt>
                <c:pt idx="39">
                  <c:v>University</c:v>
                </c:pt>
                <c:pt idx="40">
                  <c:v>University</c:v>
                </c:pt>
                <c:pt idx="41">
                  <c:v>University</c:v>
                </c:pt>
                <c:pt idx="42">
                  <c:v>Lib Arts</c:v>
                </c:pt>
                <c:pt idx="43">
                  <c:v>University</c:v>
                </c:pt>
                <c:pt idx="44">
                  <c:v>Lib Arts</c:v>
                </c:pt>
                <c:pt idx="45">
                  <c:v>Lib Arts</c:v>
                </c:pt>
                <c:pt idx="46">
                  <c:v>Lib Arts</c:v>
                </c:pt>
                <c:pt idx="47">
                  <c:v>Lib Arts</c:v>
                </c:pt>
                <c:pt idx="48">
                  <c:v>University</c:v>
                </c:pt>
              </c:strCache>
            </c:strRef>
          </c:cat>
          <c:val>
            <c:numRef>
              <c:f>Data!$E$4:$E$52</c:f>
              <c:numCache>
                <c:formatCode>_("$"* #,##0_);_("$"* \(#,##0\);_("$"* "-"??_);_(@_)</c:formatCode>
                <c:ptCount val="49"/>
                <c:pt idx="0">
                  <c:v>26636</c:v>
                </c:pt>
                <c:pt idx="1">
                  <c:v>17653</c:v>
                </c:pt>
                <c:pt idx="2">
                  <c:v>17554</c:v>
                </c:pt>
                <c:pt idx="3">
                  <c:v>23665</c:v>
                </c:pt>
                <c:pt idx="4">
                  <c:v>25703</c:v>
                </c:pt>
                <c:pt idx="5">
                  <c:v>24201</c:v>
                </c:pt>
                <c:pt idx="6">
                  <c:v>18847</c:v>
                </c:pt>
                <c:pt idx="7">
                  <c:v>102262</c:v>
                </c:pt>
                <c:pt idx="8">
                  <c:v>15904</c:v>
                </c:pt>
                <c:pt idx="9">
                  <c:v>33607</c:v>
                </c:pt>
                <c:pt idx="10">
                  <c:v>20377</c:v>
                </c:pt>
                <c:pt idx="11">
                  <c:v>18872</c:v>
                </c:pt>
                <c:pt idx="12">
                  <c:v>17520</c:v>
                </c:pt>
                <c:pt idx="13">
                  <c:v>45879</c:v>
                </c:pt>
                <c:pt idx="14">
                  <c:v>37137</c:v>
                </c:pt>
                <c:pt idx="15">
                  <c:v>17721</c:v>
                </c:pt>
                <c:pt idx="16">
                  <c:v>39504</c:v>
                </c:pt>
                <c:pt idx="17">
                  <c:v>23115</c:v>
                </c:pt>
                <c:pt idx="18">
                  <c:v>22301</c:v>
                </c:pt>
                <c:pt idx="19">
                  <c:v>20722</c:v>
                </c:pt>
                <c:pt idx="20">
                  <c:v>46918</c:v>
                </c:pt>
                <c:pt idx="21">
                  <c:v>19418</c:v>
                </c:pt>
                <c:pt idx="22">
                  <c:v>45460</c:v>
                </c:pt>
                <c:pt idx="23">
                  <c:v>24718</c:v>
                </c:pt>
                <c:pt idx="24">
                  <c:v>56766</c:v>
                </c:pt>
                <c:pt idx="25">
                  <c:v>23358</c:v>
                </c:pt>
                <c:pt idx="26">
                  <c:v>28851</c:v>
                </c:pt>
                <c:pt idx="27">
                  <c:v>23591</c:v>
                </c:pt>
                <c:pt idx="28">
                  <c:v>20192</c:v>
                </c:pt>
                <c:pt idx="29">
                  <c:v>26668</c:v>
                </c:pt>
                <c:pt idx="30">
                  <c:v>48123</c:v>
                </c:pt>
                <c:pt idx="31">
                  <c:v>26730</c:v>
                </c:pt>
                <c:pt idx="32">
                  <c:v>25271</c:v>
                </c:pt>
                <c:pt idx="33">
                  <c:v>61921</c:v>
                </c:pt>
                <c:pt idx="34">
                  <c:v>27487</c:v>
                </c:pt>
                <c:pt idx="35">
                  <c:v>21853</c:v>
                </c:pt>
                <c:pt idx="36">
                  <c:v>38937</c:v>
                </c:pt>
                <c:pt idx="37">
                  <c:v>38597</c:v>
                </c:pt>
                <c:pt idx="38">
                  <c:v>30882</c:v>
                </c:pt>
                <c:pt idx="39">
                  <c:v>19365</c:v>
                </c:pt>
                <c:pt idx="40">
                  <c:v>26859</c:v>
                </c:pt>
                <c:pt idx="41">
                  <c:v>19684</c:v>
                </c:pt>
                <c:pt idx="42">
                  <c:v>20179</c:v>
                </c:pt>
                <c:pt idx="43">
                  <c:v>39883</c:v>
                </c:pt>
                <c:pt idx="44">
                  <c:v>17998</c:v>
                </c:pt>
                <c:pt idx="45">
                  <c:v>27879</c:v>
                </c:pt>
                <c:pt idx="46">
                  <c:v>19948</c:v>
                </c:pt>
                <c:pt idx="47">
                  <c:v>23772</c:v>
                </c:pt>
                <c:pt idx="48">
                  <c:v>52468</c:v>
                </c:pt>
              </c:numCache>
            </c:numRef>
          </c:val>
        </c:ser>
        <c:ser>
          <c:idx val="3"/>
          <c:order val="3"/>
          <c:tx>
            <c:strRef>
              <c:f>Data!$F$3</c:f>
              <c:strCache>
                <c:ptCount val="1"/>
                <c:pt idx="0">
                  <c:v>Top 10% 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Data!$B$4:$B$52</c:f>
              <c:strCache>
                <c:ptCount val="49"/>
                <c:pt idx="0">
                  <c:v>Lib Arts</c:v>
                </c:pt>
                <c:pt idx="1">
                  <c:v>Lib Arts</c:v>
                </c:pt>
                <c:pt idx="2">
                  <c:v>Lib Arts</c:v>
                </c:pt>
                <c:pt idx="3">
                  <c:v>University</c:v>
                </c:pt>
                <c:pt idx="4">
                  <c:v>Lib Arts</c:v>
                </c:pt>
                <c:pt idx="5">
                  <c:v>University</c:v>
                </c:pt>
                <c:pt idx="6">
                  <c:v>Lib Arts</c:v>
                </c:pt>
                <c:pt idx="7">
                  <c:v>University</c:v>
                </c:pt>
                <c:pt idx="8">
                  <c:v>Lib Arts</c:v>
                </c:pt>
                <c:pt idx="9">
                  <c:v>University</c:v>
                </c:pt>
                <c:pt idx="10">
                  <c:v>Lib Arts</c:v>
                </c:pt>
                <c:pt idx="11">
                  <c:v>Lib Arts</c:v>
                </c:pt>
                <c:pt idx="12">
                  <c:v>Lib Arts</c:v>
                </c:pt>
                <c:pt idx="13">
                  <c:v>University</c:v>
                </c:pt>
                <c:pt idx="14">
                  <c:v>University</c:v>
                </c:pt>
                <c:pt idx="15">
                  <c:v>Lib Arts</c:v>
                </c:pt>
                <c:pt idx="16">
                  <c:v>University</c:v>
                </c:pt>
                <c:pt idx="17">
                  <c:v>University</c:v>
                </c:pt>
                <c:pt idx="18">
                  <c:v>Lib Arts</c:v>
                </c:pt>
                <c:pt idx="19">
                  <c:v>Lib Arts</c:v>
                </c:pt>
                <c:pt idx="20">
                  <c:v>University</c:v>
                </c:pt>
                <c:pt idx="21">
                  <c:v>Lib Arts</c:v>
                </c:pt>
                <c:pt idx="22">
                  <c:v>University</c:v>
                </c:pt>
                <c:pt idx="23">
                  <c:v>Lib Arts</c:v>
                </c:pt>
                <c:pt idx="24">
                  <c:v>University</c:v>
                </c:pt>
                <c:pt idx="25">
                  <c:v>Lib Arts</c:v>
                </c:pt>
                <c:pt idx="26">
                  <c:v>University</c:v>
                </c:pt>
                <c:pt idx="27">
                  <c:v>Lib Arts</c:v>
                </c:pt>
                <c:pt idx="28">
                  <c:v>Lib Arts</c:v>
                </c:pt>
                <c:pt idx="29">
                  <c:v>Lib Arts</c:v>
                </c:pt>
                <c:pt idx="30">
                  <c:v>University</c:v>
                </c:pt>
                <c:pt idx="31">
                  <c:v>University</c:v>
                </c:pt>
                <c:pt idx="32">
                  <c:v>Lib Arts</c:v>
                </c:pt>
                <c:pt idx="33">
                  <c:v>University</c:v>
                </c:pt>
                <c:pt idx="34">
                  <c:v>Lib Arts</c:v>
                </c:pt>
                <c:pt idx="35">
                  <c:v>University</c:v>
                </c:pt>
                <c:pt idx="36">
                  <c:v>University</c:v>
                </c:pt>
                <c:pt idx="37">
                  <c:v>University</c:v>
                </c:pt>
                <c:pt idx="38">
                  <c:v>University</c:v>
                </c:pt>
                <c:pt idx="39">
                  <c:v>University</c:v>
                </c:pt>
                <c:pt idx="40">
                  <c:v>University</c:v>
                </c:pt>
                <c:pt idx="41">
                  <c:v>University</c:v>
                </c:pt>
                <c:pt idx="42">
                  <c:v>Lib Arts</c:v>
                </c:pt>
                <c:pt idx="43">
                  <c:v>University</c:v>
                </c:pt>
                <c:pt idx="44">
                  <c:v>Lib Arts</c:v>
                </c:pt>
                <c:pt idx="45">
                  <c:v>Lib Arts</c:v>
                </c:pt>
                <c:pt idx="46">
                  <c:v>Lib Arts</c:v>
                </c:pt>
                <c:pt idx="47">
                  <c:v>Lib Arts</c:v>
                </c:pt>
                <c:pt idx="48">
                  <c:v>University</c:v>
                </c:pt>
              </c:strCache>
            </c:strRef>
          </c:cat>
          <c:val>
            <c:numRef>
              <c:f>Data!$F$4:$F$52</c:f>
              <c:numCache>
                <c:formatCode>General</c:formatCode>
                <c:ptCount val="49"/>
                <c:pt idx="0">
                  <c:v>85</c:v>
                </c:pt>
                <c:pt idx="1">
                  <c:v>69</c:v>
                </c:pt>
                <c:pt idx="2">
                  <c:v>58</c:v>
                </c:pt>
                <c:pt idx="3">
                  <c:v>95</c:v>
                </c:pt>
                <c:pt idx="4">
                  <c:v>78</c:v>
                </c:pt>
                <c:pt idx="5">
                  <c:v>80</c:v>
                </c:pt>
                <c:pt idx="6">
                  <c:v>70</c:v>
                </c:pt>
                <c:pt idx="7">
                  <c:v>98</c:v>
                </c:pt>
                <c:pt idx="8">
                  <c:v>75</c:v>
                </c:pt>
                <c:pt idx="9">
                  <c:v>52</c:v>
                </c:pt>
                <c:pt idx="10">
                  <c:v>68</c:v>
                </c:pt>
                <c:pt idx="11">
                  <c:v>52</c:v>
                </c:pt>
                <c:pt idx="12">
                  <c:v>61</c:v>
                </c:pt>
                <c:pt idx="13">
                  <c:v>78</c:v>
                </c:pt>
                <c:pt idx="14">
                  <c:v>85</c:v>
                </c:pt>
                <c:pt idx="15">
                  <c:v>77</c:v>
                </c:pt>
                <c:pt idx="16">
                  <c:v>91</c:v>
                </c:pt>
                <c:pt idx="17">
                  <c:v>79</c:v>
                </c:pt>
                <c:pt idx="18">
                  <c:v>65</c:v>
                </c:pt>
                <c:pt idx="19">
                  <c:v>51</c:v>
                </c:pt>
                <c:pt idx="20">
                  <c:v>90</c:v>
                </c:pt>
                <c:pt idx="21">
                  <c:v>71</c:v>
                </c:pt>
                <c:pt idx="22">
                  <c:v>69</c:v>
                </c:pt>
                <c:pt idx="23">
                  <c:v>65</c:v>
                </c:pt>
                <c:pt idx="24">
                  <c:v>95</c:v>
                </c:pt>
                <c:pt idx="25">
                  <c:v>47</c:v>
                </c:pt>
                <c:pt idx="26">
                  <c:v>77</c:v>
                </c:pt>
                <c:pt idx="27">
                  <c:v>64</c:v>
                </c:pt>
                <c:pt idx="28">
                  <c:v>54</c:v>
                </c:pt>
                <c:pt idx="29">
                  <c:v>79</c:v>
                </c:pt>
                <c:pt idx="30">
                  <c:v>89</c:v>
                </c:pt>
                <c:pt idx="31">
                  <c:v>85</c:v>
                </c:pt>
                <c:pt idx="32">
                  <c:v>65</c:v>
                </c:pt>
                <c:pt idx="33">
                  <c:v>92</c:v>
                </c:pt>
                <c:pt idx="34">
                  <c:v>78</c:v>
                </c:pt>
                <c:pt idx="35">
                  <c:v>71</c:v>
                </c:pt>
                <c:pt idx="36">
                  <c:v>74</c:v>
                </c:pt>
                <c:pt idx="37">
                  <c:v>52</c:v>
                </c:pt>
                <c:pt idx="38">
                  <c:v>87</c:v>
                </c:pt>
                <c:pt idx="39">
                  <c:v>77</c:v>
                </c:pt>
                <c:pt idx="40">
                  <c:v>96</c:v>
                </c:pt>
                <c:pt idx="41">
                  <c:v>82</c:v>
                </c:pt>
                <c:pt idx="42">
                  <c:v>53</c:v>
                </c:pt>
                <c:pt idx="43">
                  <c:v>71</c:v>
                </c:pt>
                <c:pt idx="44">
                  <c:v>61</c:v>
                </c:pt>
                <c:pt idx="45">
                  <c:v>76</c:v>
                </c:pt>
                <c:pt idx="46">
                  <c:v>73</c:v>
                </c:pt>
                <c:pt idx="47">
                  <c:v>86</c:v>
                </c:pt>
                <c:pt idx="48">
                  <c:v>90</c:v>
                </c:pt>
              </c:numCache>
            </c:numRef>
          </c:val>
        </c:ser>
        <c:ser>
          <c:idx val="4"/>
          <c:order val="4"/>
          <c:tx>
            <c:strRef>
              <c:f>Data!$G$3</c:f>
              <c:strCache>
                <c:ptCount val="1"/>
                <c:pt idx="0">
                  <c:v>Graduation 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Data!$B$4:$B$52</c:f>
              <c:strCache>
                <c:ptCount val="49"/>
                <c:pt idx="0">
                  <c:v>Lib Arts</c:v>
                </c:pt>
                <c:pt idx="1">
                  <c:v>Lib Arts</c:v>
                </c:pt>
                <c:pt idx="2">
                  <c:v>Lib Arts</c:v>
                </c:pt>
                <c:pt idx="3">
                  <c:v>University</c:v>
                </c:pt>
                <c:pt idx="4">
                  <c:v>Lib Arts</c:v>
                </c:pt>
                <c:pt idx="5">
                  <c:v>University</c:v>
                </c:pt>
                <c:pt idx="6">
                  <c:v>Lib Arts</c:v>
                </c:pt>
                <c:pt idx="7">
                  <c:v>University</c:v>
                </c:pt>
                <c:pt idx="8">
                  <c:v>Lib Arts</c:v>
                </c:pt>
                <c:pt idx="9">
                  <c:v>University</c:v>
                </c:pt>
                <c:pt idx="10">
                  <c:v>Lib Arts</c:v>
                </c:pt>
                <c:pt idx="11">
                  <c:v>Lib Arts</c:v>
                </c:pt>
                <c:pt idx="12">
                  <c:v>Lib Arts</c:v>
                </c:pt>
                <c:pt idx="13">
                  <c:v>University</c:v>
                </c:pt>
                <c:pt idx="14">
                  <c:v>University</c:v>
                </c:pt>
                <c:pt idx="15">
                  <c:v>Lib Arts</c:v>
                </c:pt>
                <c:pt idx="16">
                  <c:v>University</c:v>
                </c:pt>
                <c:pt idx="17">
                  <c:v>University</c:v>
                </c:pt>
                <c:pt idx="18">
                  <c:v>Lib Arts</c:v>
                </c:pt>
                <c:pt idx="19">
                  <c:v>Lib Arts</c:v>
                </c:pt>
                <c:pt idx="20">
                  <c:v>University</c:v>
                </c:pt>
                <c:pt idx="21">
                  <c:v>Lib Arts</c:v>
                </c:pt>
                <c:pt idx="22">
                  <c:v>University</c:v>
                </c:pt>
                <c:pt idx="23">
                  <c:v>Lib Arts</c:v>
                </c:pt>
                <c:pt idx="24">
                  <c:v>University</c:v>
                </c:pt>
                <c:pt idx="25">
                  <c:v>Lib Arts</c:v>
                </c:pt>
                <c:pt idx="26">
                  <c:v>University</c:v>
                </c:pt>
                <c:pt idx="27">
                  <c:v>Lib Arts</c:v>
                </c:pt>
                <c:pt idx="28">
                  <c:v>Lib Arts</c:v>
                </c:pt>
                <c:pt idx="29">
                  <c:v>Lib Arts</c:v>
                </c:pt>
                <c:pt idx="30">
                  <c:v>University</c:v>
                </c:pt>
                <c:pt idx="31">
                  <c:v>University</c:v>
                </c:pt>
                <c:pt idx="32">
                  <c:v>Lib Arts</c:v>
                </c:pt>
                <c:pt idx="33">
                  <c:v>University</c:v>
                </c:pt>
                <c:pt idx="34">
                  <c:v>Lib Arts</c:v>
                </c:pt>
                <c:pt idx="35">
                  <c:v>University</c:v>
                </c:pt>
                <c:pt idx="36">
                  <c:v>University</c:v>
                </c:pt>
                <c:pt idx="37">
                  <c:v>University</c:v>
                </c:pt>
                <c:pt idx="38">
                  <c:v>University</c:v>
                </c:pt>
                <c:pt idx="39">
                  <c:v>University</c:v>
                </c:pt>
                <c:pt idx="40">
                  <c:v>University</c:v>
                </c:pt>
                <c:pt idx="41">
                  <c:v>University</c:v>
                </c:pt>
                <c:pt idx="42">
                  <c:v>Lib Arts</c:v>
                </c:pt>
                <c:pt idx="43">
                  <c:v>University</c:v>
                </c:pt>
                <c:pt idx="44">
                  <c:v>Lib Arts</c:v>
                </c:pt>
                <c:pt idx="45">
                  <c:v>Lib Arts</c:v>
                </c:pt>
                <c:pt idx="46">
                  <c:v>Lib Arts</c:v>
                </c:pt>
                <c:pt idx="47">
                  <c:v>Lib Arts</c:v>
                </c:pt>
                <c:pt idx="48">
                  <c:v>University</c:v>
                </c:pt>
              </c:strCache>
            </c:strRef>
          </c:cat>
          <c:val>
            <c:numRef>
              <c:f>Data!$G$4:$G$52</c:f>
              <c:numCache>
                <c:formatCode>General</c:formatCode>
                <c:ptCount val="49"/>
                <c:pt idx="0">
                  <c:v>93</c:v>
                </c:pt>
                <c:pt idx="1">
                  <c:v>80</c:v>
                </c:pt>
                <c:pt idx="2">
                  <c:v>88</c:v>
                </c:pt>
                <c:pt idx="3">
                  <c:v>68</c:v>
                </c:pt>
                <c:pt idx="4">
                  <c:v>90</c:v>
                </c:pt>
                <c:pt idx="5">
                  <c:v>90</c:v>
                </c:pt>
                <c:pt idx="6">
                  <c:v>84</c:v>
                </c:pt>
                <c:pt idx="7">
                  <c:v>75</c:v>
                </c:pt>
                <c:pt idx="8">
                  <c:v>80</c:v>
                </c:pt>
                <c:pt idx="9">
                  <c:v>77</c:v>
                </c:pt>
                <c:pt idx="10">
                  <c:v>74</c:v>
                </c:pt>
                <c:pt idx="11">
                  <c:v>84</c:v>
                </c:pt>
                <c:pt idx="12">
                  <c:v>85</c:v>
                </c:pt>
                <c:pt idx="13">
                  <c:v>90</c:v>
                </c:pt>
                <c:pt idx="14">
                  <c:v>83</c:v>
                </c:pt>
                <c:pt idx="15">
                  <c:v>89</c:v>
                </c:pt>
                <c:pt idx="16">
                  <c:v>91</c:v>
                </c:pt>
                <c:pt idx="17">
                  <c:v>89</c:v>
                </c:pt>
                <c:pt idx="18">
                  <c:v>73</c:v>
                </c:pt>
                <c:pt idx="19">
                  <c:v>85</c:v>
                </c:pt>
                <c:pt idx="20">
                  <c:v>90</c:v>
                </c:pt>
                <c:pt idx="21">
                  <c:v>87</c:v>
                </c:pt>
                <c:pt idx="22">
                  <c:v>86</c:v>
                </c:pt>
                <c:pt idx="23">
                  <c:v>92</c:v>
                </c:pt>
                <c:pt idx="24">
                  <c:v>86</c:v>
                </c:pt>
                <c:pt idx="25">
                  <c:v>83</c:v>
                </c:pt>
                <c:pt idx="26">
                  <c:v>82</c:v>
                </c:pt>
                <c:pt idx="27">
                  <c:v>77</c:v>
                </c:pt>
                <c:pt idx="28">
                  <c:v>72</c:v>
                </c:pt>
                <c:pt idx="29">
                  <c:v>80</c:v>
                </c:pt>
                <c:pt idx="30">
                  <c:v>93</c:v>
                </c:pt>
                <c:pt idx="31">
                  <c:v>88</c:v>
                </c:pt>
                <c:pt idx="32">
                  <c:v>87</c:v>
                </c:pt>
                <c:pt idx="33">
                  <c:v>88</c:v>
                </c:pt>
                <c:pt idx="34">
                  <c:v>88</c:v>
                </c:pt>
                <c:pt idx="35">
                  <c:v>77</c:v>
                </c:pt>
                <c:pt idx="36">
                  <c:v>73</c:v>
                </c:pt>
                <c:pt idx="37">
                  <c:v>73</c:v>
                </c:pt>
                <c:pt idx="38">
                  <c:v>86</c:v>
                </c:pt>
                <c:pt idx="39">
                  <c:v>88</c:v>
                </c:pt>
                <c:pt idx="40">
                  <c:v>61</c:v>
                </c:pt>
                <c:pt idx="41">
                  <c:v>73</c:v>
                </c:pt>
                <c:pt idx="42">
                  <c:v>84</c:v>
                </c:pt>
                <c:pt idx="43">
                  <c:v>76</c:v>
                </c:pt>
                <c:pt idx="44">
                  <c:v>78</c:v>
                </c:pt>
                <c:pt idx="45">
                  <c:v>86</c:v>
                </c:pt>
                <c:pt idx="46">
                  <c:v>91</c:v>
                </c:pt>
                <c:pt idx="47">
                  <c:v>93</c:v>
                </c:pt>
                <c:pt idx="48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25947469"/>
        <c:axId val="402477745"/>
      </c:barChart>
      <c:catAx>
        <c:axId val="92594746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2477745"/>
        <c:crosses val="autoZero"/>
        <c:auto val="1"/>
        <c:lblAlgn val="ctr"/>
        <c:lblOffset val="100"/>
        <c:noMultiLvlLbl val="0"/>
      </c:catAx>
      <c:valAx>
        <c:axId val="4024777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594746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596900</xdr:colOff>
      <xdr:row>2</xdr:row>
      <xdr:rowOff>6350</xdr:rowOff>
    </xdr:from>
    <xdr:to>
      <xdr:col>15</xdr:col>
      <xdr:colOff>480695</xdr:colOff>
      <xdr:row>19</xdr:row>
      <xdr:rowOff>25400</xdr:rowOff>
    </xdr:to>
    <xdr:graphicFrame>
      <xdr:nvGraphicFramePr>
        <xdr:cNvPr id="2" name="Chart 1"/>
        <xdr:cNvGraphicFramePr/>
      </xdr:nvGraphicFramePr>
      <xdr:xfrm>
        <a:off x="8129270" y="330200"/>
        <a:ext cx="48215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topLeftCell="B1" workbookViewId="0">
      <selection activeCell="B3" sqref="B3"/>
    </sheetView>
  </sheetViews>
  <sheetFormatPr defaultColWidth="8.83636363636364" defaultRowHeight="12.5"/>
  <cols>
    <col min="1" max="1" width="24.8363636363636" style="1" customWidth="1"/>
    <col min="2" max="2" width="9" style="1" customWidth="1"/>
    <col min="3" max="3" width="12" style="1" customWidth="1"/>
    <col min="4" max="4" width="16.5" style="1" customWidth="1"/>
    <col min="5" max="5" width="20.6636363636364" style="1" customWidth="1"/>
    <col min="6" max="6" width="11.5" style="1" customWidth="1"/>
    <col min="7" max="7" width="13.3363636363636" style="1" customWidth="1"/>
    <col min="9" max="16384" width="8.83636363636364" style="1"/>
  </cols>
  <sheetData>
    <row r="1" ht="13" spans="1:1">
      <c r="A1" s="3" t="s">
        <v>0</v>
      </c>
    </row>
    <row r="3" ht="13.75" spans="1:7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ht="13.25" spans="1:10">
      <c r="A4" s="1" t="s">
        <v>8</v>
      </c>
      <c r="B4" s="1" t="s">
        <v>9</v>
      </c>
      <c r="C4" s="1">
        <v>1315</v>
      </c>
      <c r="D4" s="11">
        <v>0.22</v>
      </c>
      <c r="E4" s="12">
        <v>26636</v>
      </c>
      <c r="F4" s="1">
        <v>85</v>
      </c>
      <c r="G4" s="1">
        <v>93</v>
      </c>
      <c r="J4" s="14"/>
    </row>
    <row r="5" spans="1:10">
      <c r="A5" s="1" t="s">
        <v>10</v>
      </c>
      <c r="B5" s="1" t="s">
        <v>9</v>
      </c>
      <c r="C5" s="1">
        <v>1220</v>
      </c>
      <c r="D5" s="11">
        <v>0.53</v>
      </c>
      <c r="E5" s="12">
        <v>17653</v>
      </c>
      <c r="F5" s="1">
        <v>69</v>
      </c>
      <c r="G5" s="1">
        <v>80</v>
      </c>
      <c r="J5" s="14"/>
    </row>
    <row r="6" spans="1:10">
      <c r="A6" s="1" t="s">
        <v>11</v>
      </c>
      <c r="B6" s="1" t="s">
        <v>9</v>
      </c>
      <c r="C6" s="1">
        <v>1240</v>
      </c>
      <c r="D6" s="11">
        <v>0.36</v>
      </c>
      <c r="E6" s="12">
        <v>17554</v>
      </c>
      <c r="F6" s="1">
        <v>58</v>
      </c>
      <c r="G6" s="1">
        <v>88</v>
      </c>
      <c r="J6" s="14"/>
    </row>
    <row r="7" spans="1:10">
      <c r="A7" s="1" t="s">
        <v>12</v>
      </c>
      <c r="B7" s="1" t="s">
        <v>13</v>
      </c>
      <c r="C7" s="1">
        <v>1176</v>
      </c>
      <c r="D7" s="11">
        <v>0.37</v>
      </c>
      <c r="E7" s="12">
        <v>23665</v>
      </c>
      <c r="F7" s="1">
        <v>95</v>
      </c>
      <c r="G7" s="1">
        <v>68</v>
      </c>
      <c r="J7" s="14"/>
    </row>
    <row r="8" spans="1:7">
      <c r="A8" s="1" t="s">
        <v>14</v>
      </c>
      <c r="B8" s="1" t="s">
        <v>9</v>
      </c>
      <c r="C8" s="1">
        <v>1300</v>
      </c>
      <c r="D8" s="11">
        <v>0.24</v>
      </c>
      <c r="E8" s="12">
        <v>25703</v>
      </c>
      <c r="F8" s="1">
        <v>78</v>
      </c>
      <c r="G8" s="1">
        <v>90</v>
      </c>
    </row>
    <row r="9" spans="1:7">
      <c r="A9" s="1" t="s">
        <v>15</v>
      </c>
      <c r="B9" s="1" t="s">
        <v>13</v>
      </c>
      <c r="C9" s="1">
        <v>1281</v>
      </c>
      <c r="D9" s="11">
        <v>0.24</v>
      </c>
      <c r="E9" s="12">
        <v>24201</v>
      </c>
      <c r="F9" s="1">
        <v>80</v>
      </c>
      <c r="G9" s="1">
        <v>90</v>
      </c>
    </row>
    <row r="10" spans="1:10">
      <c r="A10" s="1" t="s">
        <v>16</v>
      </c>
      <c r="B10" s="1" t="s">
        <v>9</v>
      </c>
      <c r="C10" s="1">
        <v>1255</v>
      </c>
      <c r="D10" s="11">
        <v>0.56</v>
      </c>
      <c r="E10" s="12">
        <v>18847</v>
      </c>
      <c r="F10" s="1">
        <v>70</v>
      </c>
      <c r="G10" s="1">
        <v>84</v>
      </c>
      <c r="J10" s="15"/>
    </row>
    <row r="11" spans="1:10">
      <c r="A11" s="1" t="s">
        <v>17</v>
      </c>
      <c r="B11" s="1" t="s">
        <v>13</v>
      </c>
      <c r="C11" s="1">
        <v>1400</v>
      </c>
      <c r="D11" s="11">
        <v>0.31</v>
      </c>
      <c r="E11" s="12">
        <v>102262</v>
      </c>
      <c r="F11" s="1">
        <v>98</v>
      </c>
      <c r="G11" s="1">
        <v>75</v>
      </c>
      <c r="J11" s="14"/>
    </row>
    <row r="12" spans="1:7">
      <c r="A12" s="1" t="s">
        <v>18</v>
      </c>
      <c r="B12" s="1" t="s">
        <v>9</v>
      </c>
      <c r="C12" s="1">
        <v>1300</v>
      </c>
      <c r="D12" s="11">
        <v>0.4</v>
      </c>
      <c r="E12" s="12">
        <v>15904</v>
      </c>
      <c r="F12" s="1">
        <v>75</v>
      </c>
      <c r="G12" s="1">
        <v>80</v>
      </c>
    </row>
    <row r="13" spans="1:7">
      <c r="A13" s="1" t="s">
        <v>19</v>
      </c>
      <c r="B13" s="1" t="s">
        <v>13</v>
      </c>
      <c r="C13" s="1">
        <v>1225</v>
      </c>
      <c r="D13" s="11">
        <v>0.64</v>
      </c>
      <c r="E13" s="12">
        <v>33607</v>
      </c>
      <c r="F13" s="1">
        <v>52</v>
      </c>
      <c r="G13" s="1">
        <v>77</v>
      </c>
    </row>
    <row r="14" spans="1:7">
      <c r="A14" s="1" t="s">
        <v>20</v>
      </c>
      <c r="B14" s="1" t="s">
        <v>9</v>
      </c>
      <c r="C14" s="1">
        <v>1260</v>
      </c>
      <c r="D14" s="11">
        <v>0.36</v>
      </c>
      <c r="E14" s="12">
        <v>20377</v>
      </c>
      <c r="F14" s="1">
        <v>68</v>
      </c>
      <c r="G14" s="1">
        <v>74</v>
      </c>
    </row>
    <row r="15" spans="1:7">
      <c r="A15" s="1" t="s">
        <v>21</v>
      </c>
      <c r="B15" s="1" t="s">
        <v>9</v>
      </c>
      <c r="C15" s="1">
        <v>1200</v>
      </c>
      <c r="D15" s="11">
        <v>0.46</v>
      </c>
      <c r="E15" s="12">
        <v>18872</v>
      </c>
      <c r="F15" s="1">
        <v>52</v>
      </c>
      <c r="G15" s="1">
        <v>84</v>
      </c>
    </row>
    <row r="16" spans="1:7">
      <c r="A16" s="1" t="s">
        <v>22</v>
      </c>
      <c r="B16" s="1" t="s">
        <v>9</v>
      </c>
      <c r="C16" s="1">
        <v>1258</v>
      </c>
      <c r="D16" s="11">
        <v>0.38</v>
      </c>
      <c r="E16" s="12">
        <v>17520</v>
      </c>
      <c r="F16" s="1">
        <v>61</v>
      </c>
      <c r="G16" s="1">
        <v>85</v>
      </c>
    </row>
    <row r="17" spans="1:7">
      <c r="A17" s="1" t="s">
        <v>23</v>
      </c>
      <c r="B17" s="1" t="s">
        <v>13</v>
      </c>
      <c r="C17" s="1">
        <v>1268</v>
      </c>
      <c r="D17" s="11">
        <v>0.29</v>
      </c>
      <c r="E17" s="12">
        <v>45879</v>
      </c>
      <c r="F17" s="1">
        <v>78</v>
      </c>
      <c r="G17" s="1">
        <v>90</v>
      </c>
    </row>
    <row r="18" spans="1:7">
      <c r="A18" s="1" t="s">
        <v>24</v>
      </c>
      <c r="B18" s="1" t="s">
        <v>13</v>
      </c>
      <c r="C18" s="1">
        <v>1280</v>
      </c>
      <c r="D18" s="11">
        <v>0.3</v>
      </c>
      <c r="E18" s="12">
        <v>37137</v>
      </c>
      <c r="F18" s="1">
        <v>85</v>
      </c>
      <c r="G18" s="1">
        <v>83</v>
      </c>
    </row>
    <row r="19" spans="1:7">
      <c r="A19" s="1" t="s">
        <v>25</v>
      </c>
      <c r="B19" s="1" t="s">
        <v>9</v>
      </c>
      <c r="C19" s="1">
        <v>1230</v>
      </c>
      <c r="D19" s="11">
        <v>0.36</v>
      </c>
      <c r="E19" s="12">
        <v>17721</v>
      </c>
      <c r="F19" s="1">
        <v>77</v>
      </c>
      <c r="G19" s="1">
        <v>89</v>
      </c>
    </row>
    <row r="20" spans="1:7">
      <c r="A20" s="1" t="s">
        <v>26</v>
      </c>
      <c r="B20" s="1" t="s">
        <v>13</v>
      </c>
      <c r="C20" s="1">
        <v>1310</v>
      </c>
      <c r="D20" s="11">
        <v>0.25</v>
      </c>
      <c r="E20" s="12">
        <v>39504</v>
      </c>
      <c r="F20" s="1">
        <v>91</v>
      </c>
      <c r="G20" s="1">
        <v>91</v>
      </c>
    </row>
    <row r="21" spans="1:7">
      <c r="A21" s="1" t="s">
        <v>27</v>
      </c>
      <c r="B21" s="1" t="s">
        <v>13</v>
      </c>
      <c r="C21" s="1">
        <v>1278</v>
      </c>
      <c r="D21" s="11">
        <v>0.24</v>
      </c>
      <c r="E21" s="12">
        <v>23115</v>
      </c>
      <c r="F21" s="1">
        <v>79</v>
      </c>
      <c r="G21" s="1">
        <v>89</v>
      </c>
    </row>
    <row r="22" spans="1:7">
      <c r="A22" s="1" t="s">
        <v>28</v>
      </c>
      <c r="B22" s="1" t="s">
        <v>9</v>
      </c>
      <c r="C22" s="1">
        <v>1244</v>
      </c>
      <c r="D22" s="11">
        <v>0.67</v>
      </c>
      <c r="E22" s="12">
        <v>22301</v>
      </c>
      <c r="F22" s="1">
        <v>65</v>
      </c>
      <c r="G22" s="1">
        <v>73</v>
      </c>
    </row>
    <row r="23" spans="1:7">
      <c r="A23" s="1" t="s">
        <v>29</v>
      </c>
      <c r="B23" s="1" t="s">
        <v>9</v>
      </c>
      <c r="C23" s="1">
        <v>1215</v>
      </c>
      <c r="D23" s="11">
        <v>0.38</v>
      </c>
      <c r="E23" s="12">
        <v>20722</v>
      </c>
      <c r="F23" s="1">
        <v>51</v>
      </c>
      <c r="G23" s="1">
        <v>85</v>
      </c>
    </row>
    <row r="24" spans="1:7">
      <c r="A24" s="1" t="s">
        <v>30</v>
      </c>
      <c r="B24" s="1" t="s">
        <v>13</v>
      </c>
      <c r="C24" s="1">
        <v>1370</v>
      </c>
      <c r="D24" s="11">
        <v>0.18</v>
      </c>
      <c r="E24" s="12">
        <v>46918</v>
      </c>
      <c r="F24" s="1">
        <v>90</v>
      </c>
      <c r="G24" s="1">
        <v>90</v>
      </c>
    </row>
    <row r="25" spans="1:7">
      <c r="A25" s="1" t="s">
        <v>31</v>
      </c>
      <c r="B25" s="1" t="s">
        <v>9</v>
      </c>
      <c r="C25" s="1">
        <v>1285</v>
      </c>
      <c r="D25" s="11">
        <v>0.35</v>
      </c>
      <c r="E25" s="12">
        <v>19418</v>
      </c>
      <c r="F25" s="1">
        <v>71</v>
      </c>
      <c r="G25" s="1">
        <v>87</v>
      </c>
    </row>
    <row r="26" spans="1:7">
      <c r="A26" s="1" t="s">
        <v>32</v>
      </c>
      <c r="B26" s="1" t="s">
        <v>13</v>
      </c>
      <c r="C26" s="1">
        <v>1290</v>
      </c>
      <c r="D26" s="11">
        <v>0.48</v>
      </c>
      <c r="E26" s="12">
        <v>45460</v>
      </c>
      <c r="F26" s="1">
        <v>69</v>
      </c>
      <c r="G26" s="1">
        <v>86</v>
      </c>
    </row>
    <row r="27" spans="1:7">
      <c r="A27" s="1" t="s">
        <v>33</v>
      </c>
      <c r="B27" s="1" t="s">
        <v>9</v>
      </c>
      <c r="C27" s="1">
        <v>1255</v>
      </c>
      <c r="D27" s="11">
        <v>0.25</v>
      </c>
      <c r="E27" s="12">
        <v>24718</v>
      </c>
      <c r="F27" s="1">
        <v>65</v>
      </c>
      <c r="G27" s="1">
        <v>92</v>
      </c>
    </row>
    <row r="28" spans="1:7">
      <c r="A28" s="1" t="s">
        <v>34</v>
      </c>
      <c r="B28" s="1" t="s">
        <v>13</v>
      </c>
      <c r="C28" s="1">
        <v>1357</v>
      </c>
      <c r="D28" s="11">
        <v>0.3</v>
      </c>
      <c r="E28" s="12">
        <v>56766</v>
      </c>
      <c r="F28" s="1">
        <v>95</v>
      </c>
      <c r="G28" s="1">
        <v>86</v>
      </c>
    </row>
    <row r="29" spans="1:7">
      <c r="A29" s="1" t="s">
        <v>35</v>
      </c>
      <c r="B29" s="1" t="s">
        <v>9</v>
      </c>
      <c r="C29" s="1">
        <v>1200</v>
      </c>
      <c r="D29" s="11">
        <v>0.61</v>
      </c>
      <c r="E29" s="12">
        <v>23358</v>
      </c>
      <c r="F29" s="1">
        <v>47</v>
      </c>
      <c r="G29" s="1">
        <v>83</v>
      </c>
    </row>
    <row r="30" spans="1:7">
      <c r="A30" s="1" t="s">
        <v>36</v>
      </c>
      <c r="B30" s="1" t="s">
        <v>13</v>
      </c>
      <c r="C30" s="1">
        <v>1230</v>
      </c>
      <c r="D30" s="11">
        <v>0.47</v>
      </c>
      <c r="E30" s="12">
        <v>28851</v>
      </c>
      <c r="F30" s="1">
        <v>77</v>
      </c>
      <c r="G30" s="1">
        <v>82</v>
      </c>
    </row>
    <row r="31" spans="1:7">
      <c r="A31" s="1" t="s">
        <v>37</v>
      </c>
      <c r="B31" s="1" t="s">
        <v>9</v>
      </c>
      <c r="C31" s="1">
        <v>1247</v>
      </c>
      <c r="D31" s="11">
        <v>0.54</v>
      </c>
      <c r="E31" s="12">
        <v>23591</v>
      </c>
      <c r="F31" s="1">
        <v>64</v>
      </c>
      <c r="G31" s="1">
        <v>77</v>
      </c>
    </row>
    <row r="32" spans="1:7">
      <c r="A32" s="1" t="s">
        <v>38</v>
      </c>
      <c r="B32" s="1" t="s">
        <v>9</v>
      </c>
      <c r="C32" s="1">
        <v>1170</v>
      </c>
      <c r="D32" s="11">
        <v>0.49</v>
      </c>
      <c r="E32" s="12">
        <v>20192</v>
      </c>
      <c r="F32" s="1">
        <v>54</v>
      </c>
      <c r="G32" s="1">
        <v>72</v>
      </c>
    </row>
    <row r="33" spans="1:7">
      <c r="A33" s="1" t="s">
        <v>39</v>
      </c>
      <c r="B33" s="1" t="s">
        <v>9</v>
      </c>
      <c r="C33" s="1">
        <v>1320</v>
      </c>
      <c r="D33" s="11">
        <v>0.33</v>
      </c>
      <c r="E33" s="12">
        <v>26668</v>
      </c>
      <c r="F33" s="1">
        <v>79</v>
      </c>
      <c r="G33" s="1">
        <v>80</v>
      </c>
    </row>
    <row r="34" spans="1:7">
      <c r="A34" s="1" t="s">
        <v>40</v>
      </c>
      <c r="B34" s="1" t="s">
        <v>13</v>
      </c>
      <c r="C34" s="1">
        <v>1340</v>
      </c>
      <c r="D34" s="11">
        <v>0.17</v>
      </c>
      <c r="E34" s="12">
        <v>48123</v>
      </c>
      <c r="F34" s="1">
        <v>89</v>
      </c>
      <c r="G34" s="1">
        <v>93</v>
      </c>
    </row>
    <row r="35" spans="1:7">
      <c r="A35" s="1" t="s">
        <v>41</v>
      </c>
      <c r="B35" s="1" t="s">
        <v>13</v>
      </c>
      <c r="C35" s="1">
        <v>1327</v>
      </c>
      <c r="D35" s="11">
        <v>0.24</v>
      </c>
      <c r="E35" s="12">
        <v>26730</v>
      </c>
      <c r="F35" s="1">
        <v>85</v>
      </c>
      <c r="G35" s="1">
        <v>88</v>
      </c>
    </row>
    <row r="36" spans="1:7">
      <c r="A36" s="1" t="s">
        <v>42</v>
      </c>
      <c r="B36" s="1" t="s">
        <v>9</v>
      </c>
      <c r="C36" s="1">
        <v>1195</v>
      </c>
      <c r="D36" s="11">
        <v>0.57</v>
      </c>
      <c r="E36" s="12">
        <v>25271</v>
      </c>
      <c r="F36" s="1">
        <v>65</v>
      </c>
      <c r="G36" s="1">
        <v>87</v>
      </c>
    </row>
    <row r="37" spans="1:7">
      <c r="A37" s="1" t="s">
        <v>43</v>
      </c>
      <c r="B37" s="1" t="s">
        <v>13</v>
      </c>
      <c r="C37" s="1">
        <v>1370</v>
      </c>
      <c r="D37" s="11">
        <v>0.18</v>
      </c>
      <c r="E37" s="12">
        <v>61921</v>
      </c>
      <c r="F37" s="1">
        <v>92</v>
      </c>
      <c r="G37" s="1">
        <v>88</v>
      </c>
    </row>
    <row r="38" spans="1:7">
      <c r="A38" s="1" t="s">
        <v>44</v>
      </c>
      <c r="B38" s="1" t="s">
        <v>9</v>
      </c>
      <c r="C38" s="1">
        <v>1310</v>
      </c>
      <c r="D38" s="11">
        <v>0.24</v>
      </c>
      <c r="E38" s="12">
        <v>27487</v>
      </c>
      <c r="F38" s="1">
        <v>78</v>
      </c>
      <c r="G38" s="1">
        <v>88</v>
      </c>
    </row>
    <row r="39" spans="1:7">
      <c r="A39" s="1" t="s">
        <v>45</v>
      </c>
      <c r="B39" s="1" t="s">
        <v>13</v>
      </c>
      <c r="C39" s="1">
        <v>1195</v>
      </c>
      <c r="D39" s="11">
        <v>0.6</v>
      </c>
      <c r="E39" s="12">
        <v>21853</v>
      </c>
      <c r="F39" s="1">
        <v>71</v>
      </c>
      <c r="G39" s="1">
        <v>77</v>
      </c>
    </row>
    <row r="40" spans="1:7">
      <c r="A40" s="1" t="s">
        <v>46</v>
      </c>
      <c r="B40" s="1" t="s">
        <v>13</v>
      </c>
      <c r="C40" s="1">
        <v>1300</v>
      </c>
      <c r="D40" s="11">
        <v>0.45</v>
      </c>
      <c r="E40" s="12">
        <v>38937</v>
      </c>
      <c r="F40" s="1">
        <v>74</v>
      </c>
      <c r="G40" s="1">
        <v>73</v>
      </c>
    </row>
    <row r="41" spans="1:7">
      <c r="A41" s="1" t="s">
        <v>47</v>
      </c>
      <c r="B41" s="1" t="s">
        <v>13</v>
      </c>
      <c r="C41" s="1">
        <v>1155</v>
      </c>
      <c r="D41" s="11">
        <v>0.56</v>
      </c>
      <c r="E41" s="12">
        <v>38597</v>
      </c>
      <c r="F41" s="1">
        <v>52</v>
      </c>
      <c r="G41" s="1">
        <v>73</v>
      </c>
    </row>
    <row r="42" spans="1:7">
      <c r="A42" s="1" t="s">
        <v>48</v>
      </c>
      <c r="B42" s="1" t="s">
        <v>13</v>
      </c>
      <c r="C42" s="1">
        <v>1280</v>
      </c>
      <c r="D42" s="11">
        <v>0.41</v>
      </c>
      <c r="E42" s="12">
        <v>30882</v>
      </c>
      <c r="F42" s="1">
        <v>87</v>
      </c>
      <c r="G42" s="1">
        <v>86</v>
      </c>
    </row>
    <row r="43" spans="1:7">
      <c r="A43" s="1" t="s">
        <v>49</v>
      </c>
      <c r="B43" s="1" t="s">
        <v>13</v>
      </c>
      <c r="C43" s="1">
        <v>1218</v>
      </c>
      <c r="D43" s="11">
        <v>0.37</v>
      </c>
      <c r="E43" s="12">
        <v>19365</v>
      </c>
      <c r="F43" s="1">
        <v>77</v>
      </c>
      <c r="G43" s="1">
        <v>88</v>
      </c>
    </row>
    <row r="44" spans="1:7">
      <c r="A44" s="1" t="s">
        <v>50</v>
      </c>
      <c r="B44" s="1" t="s">
        <v>13</v>
      </c>
      <c r="C44" s="1">
        <v>1142</v>
      </c>
      <c r="D44" s="11">
        <v>0.43</v>
      </c>
      <c r="E44" s="12">
        <v>26859</v>
      </c>
      <c r="F44" s="1">
        <v>96</v>
      </c>
      <c r="G44" s="1">
        <v>61</v>
      </c>
    </row>
    <row r="45" spans="1:7">
      <c r="A45" s="1" t="s">
        <v>51</v>
      </c>
      <c r="B45" s="1" t="s">
        <v>13</v>
      </c>
      <c r="C45" s="1">
        <v>1109</v>
      </c>
      <c r="D45" s="11">
        <v>0.32</v>
      </c>
      <c r="E45" s="12">
        <v>19684</v>
      </c>
      <c r="F45" s="1">
        <v>82</v>
      </c>
      <c r="G45" s="1">
        <v>73</v>
      </c>
    </row>
    <row r="46" spans="1:7">
      <c r="A46" s="1" t="s">
        <v>52</v>
      </c>
      <c r="B46" s="1" t="s">
        <v>9</v>
      </c>
      <c r="C46" s="1">
        <v>1287</v>
      </c>
      <c r="D46" s="11">
        <v>0.43</v>
      </c>
      <c r="E46" s="12">
        <v>20179</v>
      </c>
      <c r="F46" s="1">
        <v>53</v>
      </c>
      <c r="G46" s="1">
        <v>84</v>
      </c>
    </row>
    <row r="47" spans="1:7">
      <c r="A47" s="1" t="s">
        <v>53</v>
      </c>
      <c r="B47" s="1" t="s">
        <v>13</v>
      </c>
      <c r="C47" s="1">
        <v>1225</v>
      </c>
      <c r="D47" s="11">
        <v>0.54</v>
      </c>
      <c r="E47" s="12">
        <v>39883</v>
      </c>
      <c r="F47" s="1">
        <v>71</v>
      </c>
      <c r="G47" s="1">
        <v>76</v>
      </c>
    </row>
    <row r="48" spans="1:7">
      <c r="A48" s="1" t="s">
        <v>54</v>
      </c>
      <c r="B48" s="1" t="s">
        <v>9</v>
      </c>
      <c r="C48" s="1">
        <v>1234</v>
      </c>
      <c r="D48" s="11">
        <v>0.29</v>
      </c>
      <c r="E48" s="12">
        <v>17998</v>
      </c>
      <c r="F48" s="1">
        <v>61</v>
      </c>
      <c r="G48" s="1">
        <v>78</v>
      </c>
    </row>
    <row r="49" spans="1:7">
      <c r="A49" s="1" t="s">
        <v>55</v>
      </c>
      <c r="B49" s="1" t="s">
        <v>9</v>
      </c>
      <c r="C49" s="1">
        <v>1250</v>
      </c>
      <c r="D49" s="11">
        <v>0.49</v>
      </c>
      <c r="E49" s="12">
        <v>27879</v>
      </c>
      <c r="F49" s="1">
        <v>76</v>
      </c>
      <c r="G49" s="1">
        <v>86</v>
      </c>
    </row>
    <row r="50" spans="1:7">
      <c r="A50" s="1" t="s">
        <v>56</v>
      </c>
      <c r="B50" s="1" t="s">
        <v>9</v>
      </c>
      <c r="C50" s="1">
        <v>1290</v>
      </c>
      <c r="D50" s="11">
        <v>0.35</v>
      </c>
      <c r="E50" s="12">
        <v>19948</v>
      </c>
      <c r="F50" s="1">
        <v>73</v>
      </c>
      <c r="G50" s="1">
        <v>91</v>
      </c>
    </row>
    <row r="51" spans="1:7">
      <c r="A51" s="1" t="s">
        <v>57</v>
      </c>
      <c r="B51" s="1" t="s">
        <v>9</v>
      </c>
      <c r="C51" s="1">
        <v>1336</v>
      </c>
      <c r="D51" s="11">
        <v>0.28</v>
      </c>
      <c r="E51" s="12">
        <v>23772</v>
      </c>
      <c r="F51" s="1">
        <v>86</v>
      </c>
      <c r="G51" s="1">
        <v>93</v>
      </c>
    </row>
    <row r="52" spans="1:7">
      <c r="A52" s="1" t="s">
        <v>58</v>
      </c>
      <c r="B52" s="1" t="s">
        <v>13</v>
      </c>
      <c r="C52" s="1">
        <v>1350</v>
      </c>
      <c r="D52" s="11">
        <v>0.19</v>
      </c>
      <c r="E52" s="12">
        <v>52468</v>
      </c>
      <c r="F52" s="1">
        <v>90</v>
      </c>
      <c r="G52" s="1">
        <v>93</v>
      </c>
    </row>
    <row r="55" ht="12" customHeight="1" spans="1:7">
      <c r="A55" s="13"/>
      <c r="B55" s="9"/>
      <c r="C55" s="9"/>
      <c r="D55" s="9"/>
      <c r="F55" s="9"/>
      <c r="G55" s="9"/>
    </row>
    <row r="57" ht="13" spans="1:1">
      <c r="A57" s="3"/>
    </row>
    <row r="59" ht="13" spans="1:1">
      <c r="A59" s="3"/>
    </row>
    <row r="61" ht="13" spans="1:1">
      <c r="A61" s="3"/>
    </row>
    <row r="63" ht="13" spans="1:1">
      <c r="A63" s="3"/>
    </row>
    <row r="65" ht="13" spans="1:1">
      <c r="A65" s="3"/>
    </row>
  </sheetData>
  <sortState ref="A5:G53">
    <sortCondition ref="A5:A53"/>
  </sortState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A1" sqref="A1"/>
    </sheetView>
  </sheetViews>
  <sheetFormatPr defaultColWidth="8.83636363636364" defaultRowHeight="12.5" outlineLevelCol="5"/>
  <cols>
    <col min="1" max="1" width="21.6636363636364" customWidth="1"/>
    <col min="2" max="2" width="16.3363636363636" style="1" customWidth="1"/>
    <col min="3" max="3" width="15" style="1" customWidth="1"/>
    <col min="4" max="4" width="11.5" customWidth="1"/>
    <col min="5" max="5" width="15.1636363636364" customWidth="1"/>
    <col min="6" max="6" width="23.1636363636364" customWidth="1"/>
  </cols>
  <sheetData>
    <row r="1" ht="13" spans="1:6">
      <c r="A1" s="2" t="s">
        <v>59</v>
      </c>
      <c r="B1" s="3" t="s">
        <v>60</v>
      </c>
      <c r="C1" s="3" t="s">
        <v>61</v>
      </c>
      <c r="D1" s="4" t="s">
        <v>62</v>
      </c>
      <c r="E1" s="4" t="s">
        <v>63</v>
      </c>
      <c r="F1" s="4" t="s">
        <v>64</v>
      </c>
    </row>
    <row r="2" spans="2:6">
      <c r="B2" s="1">
        <v>93</v>
      </c>
      <c r="C2" s="1">
        <v>1315</v>
      </c>
      <c r="D2" s="5">
        <f>B2-$B$51</f>
        <v>9.75510204081633</v>
      </c>
      <c r="E2" s="5">
        <f>C2-$C$51</f>
        <v>51.8979591836735</v>
      </c>
      <c r="F2">
        <f>D2*E2</f>
        <v>506.269887546856</v>
      </c>
    </row>
    <row r="3" spans="2:6">
      <c r="B3" s="1">
        <v>80</v>
      </c>
      <c r="C3" s="1">
        <v>1220</v>
      </c>
      <c r="D3" s="5">
        <f t="shared" ref="D3:D50" si="0">B3-$B$51</f>
        <v>-3.24489795918367</v>
      </c>
      <c r="E3" s="5">
        <f t="shared" ref="E3:E50" si="1">C3-$C$51</f>
        <v>-43.1020408163265</v>
      </c>
      <c r="F3">
        <f t="shared" ref="F3:F50" si="2">D3*E3</f>
        <v>139.861724281549</v>
      </c>
    </row>
    <row r="4" spans="2:6">
      <c r="B4" s="1">
        <v>88</v>
      </c>
      <c r="C4" s="1">
        <v>1240</v>
      </c>
      <c r="D4" s="5">
        <f t="shared" si="0"/>
        <v>4.75510204081633</v>
      </c>
      <c r="E4" s="5">
        <f t="shared" si="1"/>
        <v>-23.1020408163265</v>
      </c>
      <c r="F4">
        <f t="shared" si="2"/>
        <v>-109.852561432736</v>
      </c>
    </row>
    <row r="5" spans="2:6">
      <c r="B5" s="1">
        <v>68</v>
      </c>
      <c r="C5" s="1">
        <v>1176</v>
      </c>
      <c r="D5" s="5">
        <f t="shared" si="0"/>
        <v>-15.2448979591837</v>
      </c>
      <c r="E5" s="5">
        <f t="shared" si="1"/>
        <v>-87.1020408163265</v>
      </c>
      <c r="F5">
        <f t="shared" si="2"/>
        <v>1327.86172428155</v>
      </c>
    </row>
    <row r="6" spans="2:6">
      <c r="B6" s="1">
        <v>90</v>
      </c>
      <c r="C6" s="1">
        <v>1300</v>
      </c>
      <c r="D6" s="5">
        <f t="shared" si="0"/>
        <v>6.75510204081633</v>
      </c>
      <c r="E6" s="5">
        <f t="shared" si="1"/>
        <v>36.8979591836735</v>
      </c>
      <c r="F6">
        <f t="shared" si="2"/>
        <v>249.24947938359</v>
      </c>
    </row>
    <row r="7" spans="2:6">
      <c r="B7" s="1">
        <v>90</v>
      </c>
      <c r="C7" s="1">
        <v>1281</v>
      </c>
      <c r="D7" s="5">
        <f t="shared" si="0"/>
        <v>6.75510204081633</v>
      </c>
      <c r="E7" s="5">
        <f t="shared" si="1"/>
        <v>17.8979591836735</v>
      </c>
      <c r="F7">
        <f t="shared" si="2"/>
        <v>120.90254060808</v>
      </c>
    </row>
    <row r="8" spans="2:6">
      <c r="B8" s="1">
        <v>84</v>
      </c>
      <c r="C8" s="1">
        <v>1255</v>
      </c>
      <c r="D8" s="5">
        <f t="shared" si="0"/>
        <v>0.755102040816325</v>
      </c>
      <c r="E8" s="5">
        <f t="shared" si="1"/>
        <v>-8.10204081632651</v>
      </c>
      <c r="F8">
        <f t="shared" si="2"/>
        <v>-6.11786755518531</v>
      </c>
    </row>
    <row r="9" spans="2:6">
      <c r="B9" s="1">
        <v>75</v>
      </c>
      <c r="C9" s="1">
        <v>1400</v>
      </c>
      <c r="D9" s="5">
        <f t="shared" si="0"/>
        <v>-8.24489795918367</v>
      </c>
      <c r="E9" s="5">
        <f t="shared" si="1"/>
        <v>136.897959183673</v>
      </c>
      <c r="F9">
        <f t="shared" si="2"/>
        <v>-1128.70970428988</v>
      </c>
    </row>
    <row r="10" spans="2:6">
      <c r="B10" s="1">
        <v>80</v>
      </c>
      <c r="C10" s="1">
        <v>1300</v>
      </c>
      <c r="D10" s="5">
        <f t="shared" si="0"/>
        <v>-3.24489795918367</v>
      </c>
      <c r="E10" s="5">
        <f t="shared" si="1"/>
        <v>36.8979591836735</v>
      </c>
      <c r="F10">
        <f t="shared" si="2"/>
        <v>-119.730112453145</v>
      </c>
    </row>
    <row r="11" spans="2:6">
      <c r="B11" s="1">
        <v>77</v>
      </c>
      <c r="C11" s="1">
        <v>1225</v>
      </c>
      <c r="D11" s="5">
        <f t="shared" si="0"/>
        <v>-6.24489795918367</v>
      </c>
      <c r="E11" s="5">
        <f t="shared" si="1"/>
        <v>-38.1020408163265</v>
      </c>
      <c r="F11">
        <f t="shared" si="2"/>
        <v>237.94335693461</v>
      </c>
    </row>
    <row r="12" spans="2:6">
      <c r="B12" s="1">
        <v>74</v>
      </c>
      <c r="C12" s="1">
        <v>1260</v>
      </c>
      <c r="D12" s="5">
        <f t="shared" si="0"/>
        <v>-9.24489795918367</v>
      </c>
      <c r="E12" s="5">
        <f t="shared" si="1"/>
        <v>-3.10204081632651</v>
      </c>
      <c r="F12">
        <f t="shared" si="2"/>
        <v>28.6780508121614</v>
      </c>
    </row>
    <row r="13" spans="2:6">
      <c r="B13" s="1">
        <v>84</v>
      </c>
      <c r="C13" s="1">
        <v>1200</v>
      </c>
      <c r="D13" s="5">
        <f t="shared" si="0"/>
        <v>0.755102040816325</v>
      </c>
      <c r="E13" s="5">
        <f t="shared" si="1"/>
        <v>-63.1020408163265</v>
      </c>
      <c r="F13">
        <f t="shared" si="2"/>
        <v>-47.6484798000832</v>
      </c>
    </row>
    <row r="14" spans="2:6">
      <c r="B14" s="1">
        <v>85</v>
      </c>
      <c r="C14" s="1">
        <v>1258</v>
      </c>
      <c r="D14" s="5">
        <f t="shared" si="0"/>
        <v>1.75510204081633</v>
      </c>
      <c r="E14" s="5">
        <f t="shared" si="1"/>
        <v>-5.10204081632651</v>
      </c>
      <c r="F14">
        <f t="shared" si="2"/>
        <v>-8.95460224906284</v>
      </c>
    </row>
    <row r="15" spans="2:6">
      <c r="B15" s="1">
        <v>90</v>
      </c>
      <c r="C15" s="1">
        <v>1268</v>
      </c>
      <c r="D15" s="5">
        <f t="shared" si="0"/>
        <v>6.75510204081633</v>
      </c>
      <c r="E15" s="5">
        <f t="shared" si="1"/>
        <v>4.89795918367349</v>
      </c>
      <c r="F15">
        <f t="shared" si="2"/>
        <v>33.0862140774679</v>
      </c>
    </row>
    <row r="16" spans="2:6">
      <c r="B16" s="1">
        <v>83</v>
      </c>
      <c r="C16" s="1">
        <v>1280</v>
      </c>
      <c r="D16" s="5">
        <f t="shared" si="0"/>
        <v>-0.244897959183675</v>
      </c>
      <c r="E16" s="5">
        <f t="shared" si="1"/>
        <v>16.8979591836735</v>
      </c>
      <c r="F16">
        <f t="shared" si="2"/>
        <v>-4.13827571845067</v>
      </c>
    </row>
    <row r="17" spans="2:6">
      <c r="B17" s="1">
        <v>89</v>
      </c>
      <c r="C17" s="1">
        <v>1230</v>
      </c>
      <c r="D17" s="5">
        <f t="shared" si="0"/>
        <v>5.75510204081633</v>
      </c>
      <c r="E17" s="5">
        <f t="shared" si="1"/>
        <v>-33.1020408163265</v>
      </c>
      <c r="F17">
        <f t="shared" si="2"/>
        <v>-190.505622657226</v>
      </c>
    </row>
    <row r="18" spans="2:6">
      <c r="B18" s="1">
        <v>91</v>
      </c>
      <c r="C18" s="1">
        <v>1310</v>
      </c>
      <c r="D18" s="5">
        <f t="shared" si="0"/>
        <v>7.75510204081633</v>
      </c>
      <c r="E18" s="5">
        <f t="shared" si="1"/>
        <v>46.8979591836735</v>
      </c>
      <c r="F18">
        <f t="shared" si="2"/>
        <v>363.698458975427</v>
      </c>
    </row>
    <row r="19" spans="2:6">
      <c r="B19" s="1">
        <v>89</v>
      </c>
      <c r="C19" s="1">
        <v>1278</v>
      </c>
      <c r="D19" s="5">
        <f t="shared" si="0"/>
        <v>5.75510204081633</v>
      </c>
      <c r="E19" s="5">
        <f t="shared" si="1"/>
        <v>14.8979591836735</v>
      </c>
      <c r="F19">
        <f t="shared" si="2"/>
        <v>85.7392753019576</v>
      </c>
    </row>
    <row r="20" spans="2:6">
      <c r="B20" s="1">
        <v>73</v>
      </c>
      <c r="C20" s="1">
        <v>1244</v>
      </c>
      <c r="D20" s="5">
        <f t="shared" si="0"/>
        <v>-10.2448979591837</v>
      </c>
      <c r="E20" s="5">
        <f t="shared" si="1"/>
        <v>-19.1020408163265</v>
      </c>
      <c r="F20">
        <f t="shared" si="2"/>
        <v>195.698458975427</v>
      </c>
    </row>
    <row r="21" spans="2:6">
      <c r="B21" s="1">
        <v>85</v>
      </c>
      <c r="C21" s="1">
        <v>1215</v>
      </c>
      <c r="D21" s="5">
        <f t="shared" si="0"/>
        <v>1.75510204081633</v>
      </c>
      <c r="E21" s="5">
        <f t="shared" si="1"/>
        <v>-48.1020408163265</v>
      </c>
      <c r="F21">
        <f t="shared" si="2"/>
        <v>-84.4239900041648</v>
      </c>
    </row>
    <row r="22" spans="2:6">
      <c r="B22" s="1">
        <v>90</v>
      </c>
      <c r="C22" s="1">
        <v>1370</v>
      </c>
      <c r="D22" s="5">
        <f t="shared" si="0"/>
        <v>6.75510204081633</v>
      </c>
      <c r="E22" s="5">
        <f t="shared" si="1"/>
        <v>106.897959183673</v>
      </c>
      <c r="F22">
        <f t="shared" si="2"/>
        <v>722.106622240733</v>
      </c>
    </row>
    <row r="23" spans="2:6">
      <c r="B23" s="1">
        <v>87</v>
      </c>
      <c r="C23" s="1">
        <v>1285</v>
      </c>
      <c r="D23" s="5">
        <f t="shared" si="0"/>
        <v>3.75510204081633</v>
      </c>
      <c r="E23" s="5">
        <f t="shared" si="1"/>
        <v>21.8979591836735</v>
      </c>
      <c r="F23">
        <f t="shared" si="2"/>
        <v>82.2290712203249</v>
      </c>
    </row>
    <row r="24" spans="2:6">
      <c r="B24" s="1">
        <v>86</v>
      </c>
      <c r="C24" s="1">
        <v>1290</v>
      </c>
      <c r="D24" s="5">
        <f t="shared" si="0"/>
        <v>2.75510204081633</v>
      </c>
      <c r="E24" s="5">
        <f t="shared" si="1"/>
        <v>26.8979591836735</v>
      </c>
      <c r="F24">
        <f t="shared" si="2"/>
        <v>74.1066222407331</v>
      </c>
    </row>
    <row r="25" spans="2:6">
      <c r="B25" s="1">
        <v>92</v>
      </c>
      <c r="C25" s="1">
        <v>1255</v>
      </c>
      <c r="D25" s="5">
        <f t="shared" si="0"/>
        <v>8.75510204081633</v>
      </c>
      <c r="E25" s="5">
        <f t="shared" si="1"/>
        <v>-8.10204081632651</v>
      </c>
      <c r="F25">
        <f t="shared" si="2"/>
        <v>-70.9341940857974</v>
      </c>
    </row>
    <row r="26" spans="2:6">
      <c r="B26" s="1">
        <v>86</v>
      </c>
      <c r="C26" s="1">
        <v>1357</v>
      </c>
      <c r="D26" s="5">
        <f t="shared" si="0"/>
        <v>2.75510204081633</v>
      </c>
      <c r="E26" s="5">
        <f t="shared" si="1"/>
        <v>93.8979591836735</v>
      </c>
      <c r="F26">
        <f t="shared" si="2"/>
        <v>258.698458975427</v>
      </c>
    </row>
    <row r="27" spans="2:6">
      <c r="B27" s="1">
        <v>83</v>
      </c>
      <c r="C27" s="1">
        <v>1200</v>
      </c>
      <c r="D27" s="5">
        <f t="shared" si="0"/>
        <v>-0.244897959183675</v>
      </c>
      <c r="E27" s="5">
        <f t="shared" si="1"/>
        <v>-63.1020408163265</v>
      </c>
      <c r="F27">
        <f t="shared" si="2"/>
        <v>15.4535610162433</v>
      </c>
    </row>
    <row r="28" spans="2:6">
      <c r="B28" s="1">
        <v>82</v>
      </c>
      <c r="C28" s="1">
        <v>1230</v>
      </c>
      <c r="D28" s="5">
        <f t="shared" si="0"/>
        <v>-1.24489795918367</v>
      </c>
      <c r="E28" s="5">
        <f t="shared" si="1"/>
        <v>-33.1020408163265</v>
      </c>
      <c r="F28">
        <f t="shared" si="2"/>
        <v>41.2086630570596</v>
      </c>
    </row>
    <row r="29" spans="2:6">
      <c r="B29" s="1">
        <v>77</v>
      </c>
      <c r="C29" s="1">
        <v>1247</v>
      </c>
      <c r="D29" s="5">
        <f t="shared" si="0"/>
        <v>-6.24489795918367</v>
      </c>
      <c r="E29" s="5">
        <f t="shared" si="1"/>
        <v>-16.1020408163265</v>
      </c>
      <c r="F29">
        <f t="shared" si="2"/>
        <v>100.55560183257</v>
      </c>
    </row>
    <row r="30" spans="2:6">
      <c r="B30" s="1">
        <v>72</v>
      </c>
      <c r="C30" s="1">
        <v>1170</v>
      </c>
      <c r="D30" s="5">
        <f t="shared" si="0"/>
        <v>-11.2448979591837</v>
      </c>
      <c r="E30" s="5">
        <f t="shared" si="1"/>
        <v>-93.1020408163265</v>
      </c>
      <c r="F30">
        <f t="shared" si="2"/>
        <v>1046.92294877135</v>
      </c>
    </row>
    <row r="31" spans="2:6">
      <c r="B31" s="1">
        <v>80</v>
      </c>
      <c r="C31" s="1">
        <v>1320</v>
      </c>
      <c r="D31" s="5">
        <f t="shared" si="0"/>
        <v>-3.24489795918367</v>
      </c>
      <c r="E31" s="5">
        <f t="shared" si="1"/>
        <v>56.8979591836735</v>
      </c>
      <c r="F31">
        <f t="shared" si="2"/>
        <v>-184.628071636818</v>
      </c>
    </row>
    <row r="32" spans="2:6">
      <c r="B32" s="1">
        <v>93</v>
      </c>
      <c r="C32" s="1">
        <v>1340</v>
      </c>
      <c r="D32" s="5">
        <f t="shared" si="0"/>
        <v>9.75510204081633</v>
      </c>
      <c r="E32" s="5">
        <f t="shared" si="1"/>
        <v>76.8979591836735</v>
      </c>
      <c r="F32">
        <f t="shared" si="2"/>
        <v>750.147438567264</v>
      </c>
    </row>
    <row r="33" spans="2:6">
      <c r="B33" s="1">
        <v>88</v>
      </c>
      <c r="C33" s="1">
        <v>1327</v>
      </c>
      <c r="D33" s="5">
        <f t="shared" si="0"/>
        <v>4.75510204081633</v>
      </c>
      <c r="E33" s="5">
        <f t="shared" si="1"/>
        <v>63.8979591836735</v>
      </c>
      <c r="F33">
        <f t="shared" si="2"/>
        <v>303.841316118284</v>
      </c>
    </row>
    <row r="34" spans="2:6">
      <c r="B34" s="1">
        <v>87</v>
      </c>
      <c r="C34" s="1">
        <v>1195</v>
      </c>
      <c r="D34" s="5">
        <f t="shared" si="0"/>
        <v>3.75510204081633</v>
      </c>
      <c r="E34" s="5">
        <f t="shared" si="1"/>
        <v>-68.1020408163265</v>
      </c>
      <c r="F34">
        <f t="shared" si="2"/>
        <v>-255.730112453144</v>
      </c>
    </row>
    <row r="35" spans="2:6">
      <c r="B35" s="1">
        <v>88</v>
      </c>
      <c r="C35" s="1">
        <v>1370</v>
      </c>
      <c r="D35" s="5">
        <f t="shared" si="0"/>
        <v>4.75510204081633</v>
      </c>
      <c r="E35" s="5">
        <f t="shared" si="1"/>
        <v>106.897959183673</v>
      </c>
      <c r="F35">
        <f t="shared" si="2"/>
        <v>508.310703873386</v>
      </c>
    </row>
    <row r="36" spans="2:6">
      <c r="B36" s="1">
        <v>88</v>
      </c>
      <c r="C36" s="1">
        <v>1310</v>
      </c>
      <c r="D36" s="5">
        <f t="shared" si="0"/>
        <v>4.75510204081633</v>
      </c>
      <c r="E36" s="5">
        <f t="shared" si="1"/>
        <v>46.8979591836735</v>
      </c>
      <c r="F36">
        <f t="shared" si="2"/>
        <v>223.004581424407</v>
      </c>
    </row>
    <row r="37" spans="2:6">
      <c r="B37" s="1">
        <v>77</v>
      </c>
      <c r="C37" s="1">
        <v>1195</v>
      </c>
      <c r="D37" s="5">
        <f t="shared" si="0"/>
        <v>-6.24489795918367</v>
      </c>
      <c r="E37" s="5">
        <f t="shared" si="1"/>
        <v>-68.1020408163265</v>
      </c>
      <c r="F37">
        <f t="shared" si="2"/>
        <v>425.290295710121</v>
      </c>
    </row>
    <row r="38" spans="2:6">
      <c r="B38" s="1">
        <v>73</v>
      </c>
      <c r="C38" s="1">
        <v>1300</v>
      </c>
      <c r="D38" s="5">
        <f t="shared" si="0"/>
        <v>-10.2448979591837</v>
      </c>
      <c r="E38" s="5">
        <f t="shared" si="1"/>
        <v>36.8979591836735</v>
      </c>
      <c r="F38">
        <f t="shared" si="2"/>
        <v>-378.015826738859</v>
      </c>
    </row>
    <row r="39" spans="2:6">
      <c r="B39" s="1">
        <v>73</v>
      </c>
      <c r="C39" s="1">
        <v>1155</v>
      </c>
      <c r="D39" s="5">
        <f t="shared" si="0"/>
        <v>-10.2448979591837</v>
      </c>
      <c r="E39" s="5">
        <f t="shared" si="1"/>
        <v>-108.102040816327</v>
      </c>
      <c r="F39">
        <f t="shared" si="2"/>
        <v>1107.49437734277</v>
      </c>
    </row>
    <row r="40" spans="2:6">
      <c r="B40" s="1">
        <v>86</v>
      </c>
      <c r="C40" s="1">
        <v>1280</v>
      </c>
      <c r="D40" s="5">
        <f t="shared" si="0"/>
        <v>2.75510204081633</v>
      </c>
      <c r="E40" s="5">
        <f t="shared" si="1"/>
        <v>16.8979591836735</v>
      </c>
      <c r="F40">
        <f t="shared" si="2"/>
        <v>46.5556018325698</v>
      </c>
    </row>
    <row r="41" spans="2:6">
      <c r="B41" s="1">
        <v>88</v>
      </c>
      <c r="C41" s="1">
        <v>1218</v>
      </c>
      <c r="D41" s="5">
        <f t="shared" si="0"/>
        <v>4.75510204081633</v>
      </c>
      <c r="E41" s="5">
        <f t="shared" si="1"/>
        <v>-45.1020408163265</v>
      </c>
      <c r="F41">
        <f t="shared" si="2"/>
        <v>-214.464806330695</v>
      </c>
    </row>
    <row r="42" spans="2:6">
      <c r="B42" s="1">
        <v>61</v>
      </c>
      <c r="C42" s="1">
        <v>1142</v>
      </c>
      <c r="D42" s="5">
        <f t="shared" si="0"/>
        <v>-22.2448979591837</v>
      </c>
      <c r="E42" s="5">
        <f t="shared" si="1"/>
        <v>-121.102040816327</v>
      </c>
      <c r="F42">
        <f t="shared" si="2"/>
        <v>2693.90254060808</v>
      </c>
    </row>
    <row r="43" spans="2:6">
      <c r="B43" s="1">
        <v>73</v>
      </c>
      <c r="C43" s="1">
        <v>1109</v>
      </c>
      <c r="D43" s="5">
        <f t="shared" si="0"/>
        <v>-10.2448979591837</v>
      </c>
      <c r="E43" s="5">
        <f t="shared" si="1"/>
        <v>-154.102040816327</v>
      </c>
      <c r="F43">
        <f t="shared" si="2"/>
        <v>1578.75968346522</v>
      </c>
    </row>
    <row r="44" spans="2:6">
      <c r="B44" s="1">
        <v>84</v>
      </c>
      <c r="C44" s="1">
        <v>1287</v>
      </c>
      <c r="D44" s="5">
        <f t="shared" si="0"/>
        <v>0.755102040816325</v>
      </c>
      <c r="E44" s="5">
        <f t="shared" si="1"/>
        <v>23.8979591836735</v>
      </c>
      <c r="F44">
        <f t="shared" si="2"/>
        <v>18.0453977509371</v>
      </c>
    </row>
    <row r="45" spans="2:6">
      <c r="B45" s="1">
        <v>76</v>
      </c>
      <c r="C45" s="1">
        <v>1225</v>
      </c>
      <c r="D45" s="5">
        <f t="shared" si="0"/>
        <v>-7.24489795918367</v>
      </c>
      <c r="E45" s="5">
        <f t="shared" si="1"/>
        <v>-38.1020408163265</v>
      </c>
      <c r="F45">
        <f t="shared" si="2"/>
        <v>276.045397750937</v>
      </c>
    </row>
    <row r="46" spans="2:6">
      <c r="B46" s="1">
        <v>78</v>
      </c>
      <c r="C46" s="1">
        <v>1234</v>
      </c>
      <c r="D46" s="5">
        <f t="shared" si="0"/>
        <v>-5.24489795918367</v>
      </c>
      <c r="E46" s="5">
        <f t="shared" si="1"/>
        <v>-29.1020408163265</v>
      </c>
      <c r="F46">
        <f t="shared" si="2"/>
        <v>152.637234485631</v>
      </c>
    </row>
    <row r="47" spans="2:6">
      <c r="B47" s="1">
        <v>86</v>
      </c>
      <c r="C47" s="1">
        <v>1250</v>
      </c>
      <c r="D47" s="5">
        <f t="shared" si="0"/>
        <v>2.75510204081633</v>
      </c>
      <c r="E47" s="5">
        <f t="shared" si="1"/>
        <v>-13.1020408163265</v>
      </c>
      <c r="F47">
        <f t="shared" si="2"/>
        <v>-36.09745939192</v>
      </c>
    </row>
    <row r="48" spans="2:6">
      <c r="B48" s="1">
        <v>91</v>
      </c>
      <c r="C48" s="1">
        <v>1290</v>
      </c>
      <c r="D48" s="5">
        <f t="shared" si="0"/>
        <v>7.75510204081633</v>
      </c>
      <c r="E48" s="5">
        <f t="shared" si="1"/>
        <v>26.8979591836735</v>
      </c>
      <c r="F48">
        <f t="shared" si="2"/>
        <v>208.596418159101</v>
      </c>
    </row>
    <row r="49" spans="2:6">
      <c r="B49" s="1">
        <v>93</v>
      </c>
      <c r="C49" s="1">
        <v>1336</v>
      </c>
      <c r="D49" s="5">
        <f t="shared" si="0"/>
        <v>9.75510204081633</v>
      </c>
      <c r="E49" s="5">
        <f t="shared" si="1"/>
        <v>72.8979591836735</v>
      </c>
      <c r="F49">
        <f t="shared" si="2"/>
        <v>711.127030403998</v>
      </c>
    </row>
    <row r="50" ht="13.25" spans="2:6">
      <c r="B50" s="1">
        <v>93</v>
      </c>
      <c r="C50" s="1">
        <v>1350</v>
      </c>
      <c r="D50" s="5">
        <f t="shared" si="0"/>
        <v>9.75510204081633</v>
      </c>
      <c r="E50" s="5">
        <f t="shared" si="1"/>
        <v>86.8979591836735</v>
      </c>
      <c r="F50" s="6">
        <f t="shared" si="2"/>
        <v>847.698458975427</v>
      </c>
    </row>
    <row r="51" ht="13.75" spans="1:6">
      <c r="A51" s="4" t="s">
        <v>65</v>
      </c>
      <c r="B51" s="7">
        <f>AVERAGE(B2:B50)</f>
        <v>83.2448979591837</v>
      </c>
      <c r="C51" s="7">
        <f>AVERAGE(C2:C50)</f>
        <v>1263.10204081633</v>
      </c>
      <c r="E51" s="2" t="s">
        <v>66</v>
      </c>
      <c r="F51" s="1">
        <f>SUM(F2:F50)</f>
        <v>12641.7755102041</v>
      </c>
    </row>
    <row r="52" ht="13" spans="5:6">
      <c r="E52" s="2" t="s">
        <v>67</v>
      </c>
      <c r="F52" s="1">
        <f>COUNT(F2:F50)</f>
        <v>49</v>
      </c>
    </row>
    <row r="53" ht="13" spans="2:6">
      <c r="B53" s="9"/>
      <c r="C53" s="9"/>
      <c r="E53" s="2" t="s">
        <v>59</v>
      </c>
      <c r="F53">
        <f>F51/(F52-1)</f>
        <v>263.370323129252</v>
      </c>
    </row>
    <row r="55" ht="13" spans="5:6">
      <c r="E55" s="2" t="s">
        <v>68</v>
      </c>
      <c r="F55">
        <f>_xlfn.COVARIANCE.S(B2:B50,C2:C50)</f>
        <v>263.370323129252</v>
      </c>
    </row>
    <row r="56" ht="13" spans="5:5">
      <c r="E56" s="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selection activeCell="A1" sqref="A1"/>
    </sheetView>
  </sheetViews>
  <sheetFormatPr defaultColWidth="8.83636363636364" defaultRowHeight="12.5" outlineLevelCol="5"/>
  <cols>
    <col min="1" max="1" width="27.3363636363636" customWidth="1"/>
    <col min="2" max="2" width="16.3363636363636" style="1" customWidth="1"/>
    <col min="3" max="3" width="15" style="1" customWidth="1"/>
    <col min="4" max="4" width="11.5" customWidth="1"/>
    <col min="5" max="5" width="20.3363636363636" customWidth="1"/>
    <col min="6" max="6" width="23.1636363636364" customWidth="1"/>
  </cols>
  <sheetData>
    <row r="1" ht="13" spans="1:6">
      <c r="A1" s="2" t="s">
        <v>69</v>
      </c>
      <c r="B1" s="3" t="s">
        <v>60</v>
      </c>
      <c r="C1" s="3" t="s">
        <v>61</v>
      </c>
      <c r="D1" s="4" t="s">
        <v>62</v>
      </c>
      <c r="E1" s="4" t="s">
        <v>63</v>
      </c>
      <c r="F1" s="4" t="s">
        <v>64</v>
      </c>
    </row>
    <row r="2" spans="2:6">
      <c r="B2" s="1">
        <v>93</v>
      </c>
      <c r="C2" s="1">
        <v>1315</v>
      </c>
      <c r="D2" s="5">
        <f>B2-$B$51</f>
        <v>9.75510204081633</v>
      </c>
      <c r="E2" s="5">
        <f>C2-$C$51</f>
        <v>51.8979591836735</v>
      </c>
      <c r="F2">
        <f>D2*E2</f>
        <v>506.269887546856</v>
      </c>
    </row>
    <row r="3" spans="2:6">
      <c r="B3" s="1">
        <v>80</v>
      </c>
      <c r="C3" s="1">
        <v>1220</v>
      </c>
      <c r="D3" s="5">
        <f t="shared" ref="D3:D50" si="0">B3-$B$51</f>
        <v>-3.24489795918367</v>
      </c>
      <c r="E3" s="5">
        <f t="shared" ref="E3:E50" si="1">C3-$C$51</f>
        <v>-43.1020408163265</v>
      </c>
      <c r="F3">
        <f t="shared" ref="F3:F50" si="2">D3*E3</f>
        <v>139.861724281549</v>
      </c>
    </row>
    <row r="4" spans="2:6">
      <c r="B4" s="1">
        <v>88</v>
      </c>
      <c r="C4" s="1">
        <v>1240</v>
      </c>
      <c r="D4" s="5">
        <f t="shared" si="0"/>
        <v>4.75510204081633</v>
      </c>
      <c r="E4" s="5">
        <f t="shared" si="1"/>
        <v>-23.1020408163265</v>
      </c>
      <c r="F4">
        <f t="shared" si="2"/>
        <v>-109.852561432736</v>
      </c>
    </row>
    <row r="5" spans="2:6">
      <c r="B5" s="1">
        <v>68</v>
      </c>
      <c r="C5" s="1">
        <v>1176</v>
      </c>
      <c r="D5" s="5">
        <f t="shared" si="0"/>
        <v>-15.2448979591837</v>
      </c>
      <c r="E5" s="5">
        <f t="shared" si="1"/>
        <v>-87.1020408163265</v>
      </c>
      <c r="F5">
        <f t="shared" si="2"/>
        <v>1327.86172428155</v>
      </c>
    </row>
    <row r="6" spans="2:6">
      <c r="B6" s="1">
        <v>90</v>
      </c>
      <c r="C6" s="1">
        <v>1300</v>
      </c>
      <c r="D6" s="5">
        <f t="shared" si="0"/>
        <v>6.75510204081633</v>
      </c>
      <c r="E6" s="5">
        <f t="shared" si="1"/>
        <v>36.8979591836735</v>
      </c>
      <c r="F6">
        <f t="shared" si="2"/>
        <v>249.24947938359</v>
      </c>
    </row>
    <row r="7" spans="2:6">
      <c r="B7" s="1">
        <v>90</v>
      </c>
      <c r="C7" s="1">
        <v>1281</v>
      </c>
      <c r="D7" s="5">
        <f t="shared" si="0"/>
        <v>6.75510204081633</v>
      </c>
      <c r="E7" s="5">
        <f t="shared" si="1"/>
        <v>17.8979591836735</v>
      </c>
      <c r="F7">
        <f t="shared" si="2"/>
        <v>120.90254060808</v>
      </c>
    </row>
    <row r="8" spans="2:6">
      <c r="B8" s="1">
        <v>84</v>
      </c>
      <c r="C8" s="1">
        <v>1255</v>
      </c>
      <c r="D8" s="5">
        <f t="shared" si="0"/>
        <v>0.755102040816325</v>
      </c>
      <c r="E8" s="5">
        <f t="shared" si="1"/>
        <v>-8.10204081632651</v>
      </c>
      <c r="F8">
        <f t="shared" si="2"/>
        <v>-6.11786755518531</v>
      </c>
    </row>
    <row r="9" spans="2:6">
      <c r="B9" s="1">
        <v>75</v>
      </c>
      <c r="C9" s="1">
        <v>1400</v>
      </c>
      <c r="D9" s="5">
        <f t="shared" si="0"/>
        <v>-8.24489795918367</v>
      </c>
      <c r="E9" s="5">
        <f t="shared" si="1"/>
        <v>136.897959183673</v>
      </c>
      <c r="F9">
        <f t="shared" si="2"/>
        <v>-1128.70970428988</v>
      </c>
    </row>
    <row r="10" spans="2:6">
      <c r="B10" s="1">
        <v>80</v>
      </c>
      <c r="C10" s="1">
        <v>1300</v>
      </c>
      <c r="D10" s="5">
        <f t="shared" si="0"/>
        <v>-3.24489795918367</v>
      </c>
      <c r="E10" s="5">
        <f t="shared" si="1"/>
        <v>36.8979591836735</v>
      </c>
      <c r="F10">
        <f t="shared" si="2"/>
        <v>-119.730112453145</v>
      </c>
    </row>
    <row r="11" spans="2:6">
      <c r="B11" s="1">
        <v>77</v>
      </c>
      <c r="C11" s="1">
        <v>1225</v>
      </c>
      <c r="D11" s="5">
        <f t="shared" si="0"/>
        <v>-6.24489795918367</v>
      </c>
      <c r="E11" s="5">
        <f t="shared" si="1"/>
        <v>-38.1020408163265</v>
      </c>
      <c r="F11">
        <f t="shared" si="2"/>
        <v>237.94335693461</v>
      </c>
    </row>
    <row r="12" spans="2:6">
      <c r="B12" s="1">
        <v>74</v>
      </c>
      <c r="C12" s="1">
        <v>1260</v>
      </c>
      <c r="D12" s="5">
        <f t="shared" si="0"/>
        <v>-9.24489795918367</v>
      </c>
      <c r="E12" s="5">
        <f t="shared" si="1"/>
        <v>-3.10204081632651</v>
      </c>
      <c r="F12">
        <f t="shared" si="2"/>
        <v>28.6780508121614</v>
      </c>
    </row>
    <row r="13" spans="2:6">
      <c r="B13" s="1">
        <v>84</v>
      </c>
      <c r="C13" s="1">
        <v>1200</v>
      </c>
      <c r="D13" s="5">
        <f t="shared" si="0"/>
        <v>0.755102040816325</v>
      </c>
      <c r="E13" s="5">
        <f t="shared" si="1"/>
        <v>-63.1020408163265</v>
      </c>
      <c r="F13">
        <f t="shared" si="2"/>
        <v>-47.6484798000832</v>
      </c>
    </row>
    <row r="14" spans="2:6">
      <c r="B14" s="1">
        <v>85</v>
      </c>
      <c r="C14" s="1">
        <v>1258</v>
      </c>
      <c r="D14" s="5">
        <f t="shared" si="0"/>
        <v>1.75510204081633</v>
      </c>
      <c r="E14" s="5">
        <f t="shared" si="1"/>
        <v>-5.10204081632651</v>
      </c>
      <c r="F14">
        <f t="shared" si="2"/>
        <v>-8.95460224906284</v>
      </c>
    </row>
    <row r="15" spans="2:6">
      <c r="B15" s="1">
        <v>90</v>
      </c>
      <c r="C15" s="1">
        <v>1268</v>
      </c>
      <c r="D15" s="5">
        <f t="shared" si="0"/>
        <v>6.75510204081633</v>
      </c>
      <c r="E15" s="5">
        <f t="shared" si="1"/>
        <v>4.89795918367349</v>
      </c>
      <c r="F15">
        <f t="shared" si="2"/>
        <v>33.0862140774679</v>
      </c>
    </row>
    <row r="16" spans="2:6">
      <c r="B16" s="1">
        <v>83</v>
      </c>
      <c r="C16" s="1">
        <v>1280</v>
      </c>
      <c r="D16" s="5">
        <f t="shared" si="0"/>
        <v>-0.244897959183675</v>
      </c>
      <c r="E16" s="5">
        <f t="shared" si="1"/>
        <v>16.8979591836735</v>
      </c>
      <c r="F16">
        <f t="shared" si="2"/>
        <v>-4.13827571845067</v>
      </c>
    </row>
    <row r="17" spans="2:6">
      <c r="B17" s="1">
        <v>89</v>
      </c>
      <c r="C17" s="1">
        <v>1230</v>
      </c>
      <c r="D17" s="5">
        <f t="shared" si="0"/>
        <v>5.75510204081633</v>
      </c>
      <c r="E17" s="5">
        <f t="shared" si="1"/>
        <v>-33.1020408163265</v>
      </c>
      <c r="F17">
        <f t="shared" si="2"/>
        <v>-190.505622657226</v>
      </c>
    </row>
    <row r="18" spans="2:6">
      <c r="B18" s="1">
        <v>91</v>
      </c>
      <c r="C18" s="1">
        <v>1310</v>
      </c>
      <c r="D18" s="5">
        <f t="shared" si="0"/>
        <v>7.75510204081633</v>
      </c>
      <c r="E18" s="5">
        <f t="shared" si="1"/>
        <v>46.8979591836735</v>
      </c>
      <c r="F18">
        <f t="shared" si="2"/>
        <v>363.698458975427</v>
      </c>
    </row>
    <row r="19" spans="2:6">
      <c r="B19" s="1">
        <v>89</v>
      </c>
      <c r="C19" s="1">
        <v>1278</v>
      </c>
      <c r="D19" s="5">
        <f t="shared" si="0"/>
        <v>5.75510204081633</v>
      </c>
      <c r="E19" s="5">
        <f t="shared" si="1"/>
        <v>14.8979591836735</v>
      </c>
      <c r="F19">
        <f t="shared" si="2"/>
        <v>85.7392753019576</v>
      </c>
    </row>
    <row r="20" spans="2:6">
      <c r="B20" s="1">
        <v>73</v>
      </c>
      <c r="C20" s="1">
        <v>1244</v>
      </c>
      <c r="D20" s="5">
        <f t="shared" si="0"/>
        <v>-10.2448979591837</v>
      </c>
      <c r="E20" s="5">
        <f t="shared" si="1"/>
        <v>-19.1020408163265</v>
      </c>
      <c r="F20">
        <f t="shared" si="2"/>
        <v>195.698458975427</v>
      </c>
    </row>
    <row r="21" spans="2:6">
      <c r="B21" s="1">
        <v>85</v>
      </c>
      <c r="C21" s="1">
        <v>1215</v>
      </c>
      <c r="D21" s="5">
        <f t="shared" si="0"/>
        <v>1.75510204081633</v>
      </c>
      <c r="E21" s="5">
        <f t="shared" si="1"/>
        <v>-48.1020408163265</v>
      </c>
      <c r="F21">
        <f t="shared" si="2"/>
        <v>-84.4239900041648</v>
      </c>
    </row>
    <row r="22" spans="2:6">
      <c r="B22" s="1">
        <v>90</v>
      </c>
      <c r="C22" s="1">
        <v>1370</v>
      </c>
      <c r="D22" s="5">
        <f t="shared" si="0"/>
        <v>6.75510204081633</v>
      </c>
      <c r="E22" s="5">
        <f t="shared" si="1"/>
        <v>106.897959183673</v>
      </c>
      <c r="F22">
        <f t="shared" si="2"/>
        <v>722.106622240733</v>
      </c>
    </row>
    <row r="23" spans="2:6">
      <c r="B23" s="1">
        <v>87</v>
      </c>
      <c r="C23" s="1">
        <v>1285</v>
      </c>
      <c r="D23" s="5">
        <f t="shared" si="0"/>
        <v>3.75510204081633</v>
      </c>
      <c r="E23" s="5">
        <f t="shared" si="1"/>
        <v>21.8979591836735</v>
      </c>
      <c r="F23">
        <f t="shared" si="2"/>
        <v>82.2290712203249</v>
      </c>
    </row>
    <row r="24" spans="2:6">
      <c r="B24" s="1">
        <v>86</v>
      </c>
      <c r="C24" s="1">
        <v>1290</v>
      </c>
      <c r="D24" s="5">
        <f t="shared" si="0"/>
        <v>2.75510204081633</v>
      </c>
      <c r="E24" s="5">
        <f t="shared" si="1"/>
        <v>26.8979591836735</v>
      </c>
      <c r="F24">
        <f t="shared" si="2"/>
        <v>74.1066222407331</v>
      </c>
    </row>
    <row r="25" spans="2:6">
      <c r="B25" s="1">
        <v>92</v>
      </c>
      <c r="C25" s="1">
        <v>1255</v>
      </c>
      <c r="D25" s="5">
        <f t="shared" si="0"/>
        <v>8.75510204081633</v>
      </c>
      <c r="E25" s="5">
        <f t="shared" si="1"/>
        <v>-8.10204081632651</v>
      </c>
      <c r="F25">
        <f t="shared" si="2"/>
        <v>-70.9341940857974</v>
      </c>
    </row>
    <row r="26" spans="2:6">
      <c r="B26" s="1">
        <v>86</v>
      </c>
      <c r="C26" s="1">
        <v>1357</v>
      </c>
      <c r="D26" s="5">
        <f t="shared" si="0"/>
        <v>2.75510204081633</v>
      </c>
      <c r="E26" s="5">
        <f t="shared" si="1"/>
        <v>93.8979591836735</v>
      </c>
      <c r="F26">
        <f t="shared" si="2"/>
        <v>258.698458975427</v>
      </c>
    </row>
    <row r="27" spans="2:6">
      <c r="B27" s="1">
        <v>83</v>
      </c>
      <c r="C27" s="1">
        <v>1200</v>
      </c>
      <c r="D27" s="5">
        <f t="shared" si="0"/>
        <v>-0.244897959183675</v>
      </c>
      <c r="E27" s="5">
        <f t="shared" si="1"/>
        <v>-63.1020408163265</v>
      </c>
      <c r="F27">
        <f t="shared" si="2"/>
        <v>15.4535610162433</v>
      </c>
    </row>
    <row r="28" spans="2:6">
      <c r="B28" s="1">
        <v>82</v>
      </c>
      <c r="C28" s="1">
        <v>1230</v>
      </c>
      <c r="D28" s="5">
        <f t="shared" si="0"/>
        <v>-1.24489795918367</v>
      </c>
      <c r="E28" s="5">
        <f t="shared" si="1"/>
        <v>-33.1020408163265</v>
      </c>
      <c r="F28">
        <f t="shared" si="2"/>
        <v>41.2086630570596</v>
      </c>
    </row>
    <row r="29" spans="2:6">
      <c r="B29" s="1">
        <v>77</v>
      </c>
      <c r="C29" s="1">
        <v>1247</v>
      </c>
      <c r="D29" s="5">
        <f t="shared" si="0"/>
        <v>-6.24489795918367</v>
      </c>
      <c r="E29" s="5">
        <f t="shared" si="1"/>
        <v>-16.1020408163265</v>
      </c>
      <c r="F29">
        <f t="shared" si="2"/>
        <v>100.55560183257</v>
      </c>
    </row>
    <row r="30" spans="2:6">
      <c r="B30" s="1">
        <v>72</v>
      </c>
      <c r="C30" s="1">
        <v>1170</v>
      </c>
      <c r="D30" s="5">
        <f t="shared" si="0"/>
        <v>-11.2448979591837</v>
      </c>
      <c r="E30" s="5">
        <f t="shared" si="1"/>
        <v>-93.1020408163265</v>
      </c>
      <c r="F30">
        <f t="shared" si="2"/>
        <v>1046.92294877135</v>
      </c>
    </row>
    <row r="31" spans="2:6">
      <c r="B31" s="1">
        <v>80</v>
      </c>
      <c r="C31" s="1">
        <v>1320</v>
      </c>
      <c r="D31" s="5">
        <f t="shared" si="0"/>
        <v>-3.24489795918367</v>
      </c>
      <c r="E31" s="5">
        <f t="shared" si="1"/>
        <v>56.8979591836735</v>
      </c>
      <c r="F31">
        <f t="shared" si="2"/>
        <v>-184.628071636818</v>
      </c>
    </row>
    <row r="32" spans="2:6">
      <c r="B32" s="1">
        <v>93</v>
      </c>
      <c r="C32" s="1">
        <v>1340</v>
      </c>
      <c r="D32" s="5">
        <f t="shared" si="0"/>
        <v>9.75510204081633</v>
      </c>
      <c r="E32" s="5">
        <f t="shared" si="1"/>
        <v>76.8979591836735</v>
      </c>
      <c r="F32">
        <f t="shared" si="2"/>
        <v>750.147438567264</v>
      </c>
    </row>
    <row r="33" spans="2:6">
      <c r="B33" s="1">
        <v>88</v>
      </c>
      <c r="C33" s="1">
        <v>1327</v>
      </c>
      <c r="D33" s="5">
        <f t="shared" si="0"/>
        <v>4.75510204081633</v>
      </c>
      <c r="E33" s="5">
        <f t="shared" si="1"/>
        <v>63.8979591836735</v>
      </c>
      <c r="F33">
        <f t="shared" si="2"/>
        <v>303.841316118284</v>
      </c>
    </row>
    <row r="34" spans="2:6">
      <c r="B34" s="1">
        <v>87</v>
      </c>
      <c r="C34" s="1">
        <v>1195</v>
      </c>
      <c r="D34" s="5">
        <f t="shared" si="0"/>
        <v>3.75510204081633</v>
      </c>
      <c r="E34" s="5">
        <f t="shared" si="1"/>
        <v>-68.1020408163265</v>
      </c>
      <c r="F34">
        <f t="shared" si="2"/>
        <v>-255.730112453144</v>
      </c>
    </row>
    <row r="35" spans="2:6">
      <c r="B35" s="1">
        <v>88</v>
      </c>
      <c r="C35" s="1">
        <v>1370</v>
      </c>
      <c r="D35" s="5">
        <f t="shared" si="0"/>
        <v>4.75510204081633</v>
      </c>
      <c r="E35" s="5">
        <f t="shared" si="1"/>
        <v>106.897959183673</v>
      </c>
      <c r="F35">
        <f t="shared" si="2"/>
        <v>508.310703873386</v>
      </c>
    </row>
    <row r="36" spans="2:6">
      <c r="B36" s="1">
        <v>88</v>
      </c>
      <c r="C36" s="1">
        <v>1310</v>
      </c>
      <c r="D36" s="5">
        <f t="shared" si="0"/>
        <v>4.75510204081633</v>
      </c>
      <c r="E36" s="5">
        <f t="shared" si="1"/>
        <v>46.8979591836735</v>
      </c>
      <c r="F36">
        <f t="shared" si="2"/>
        <v>223.004581424407</v>
      </c>
    </row>
    <row r="37" spans="2:6">
      <c r="B37" s="1">
        <v>77</v>
      </c>
      <c r="C37" s="1">
        <v>1195</v>
      </c>
      <c r="D37" s="5">
        <f t="shared" si="0"/>
        <v>-6.24489795918367</v>
      </c>
      <c r="E37" s="5">
        <f t="shared" si="1"/>
        <v>-68.1020408163265</v>
      </c>
      <c r="F37">
        <f t="shared" si="2"/>
        <v>425.290295710121</v>
      </c>
    </row>
    <row r="38" spans="2:6">
      <c r="B38" s="1">
        <v>73</v>
      </c>
      <c r="C38" s="1">
        <v>1300</v>
      </c>
      <c r="D38" s="5">
        <f t="shared" si="0"/>
        <v>-10.2448979591837</v>
      </c>
      <c r="E38" s="5">
        <f t="shared" si="1"/>
        <v>36.8979591836735</v>
      </c>
      <c r="F38">
        <f t="shared" si="2"/>
        <v>-378.015826738859</v>
      </c>
    </row>
    <row r="39" spans="2:6">
      <c r="B39" s="1">
        <v>73</v>
      </c>
      <c r="C39" s="1">
        <v>1155</v>
      </c>
      <c r="D39" s="5">
        <f t="shared" si="0"/>
        <v>-10.2448979591837</v>
      </c>
      <c r="E39" s="5">
        <f t="shared" si="1"/>
        <v>-108.102040816327</v>
      </c>
      <c r="F39">
        <f t="shared" si="2"/>
        <v>1107.49437734277</v>
      </c>
    </row>
    <row r="40" spans="2:6">
      <c r="B40" s="1">
        <v>86</v>
      </c>
      <c r="C40" s="1">
        <v>1280</v>
      </c>
      <c r="D40" s="5">
        <f t="shared" si="0"/>
        <v>2.75510204081633</v>
      </c>
      <c r="E40" s="5">
        <f t="shared" si="1"/>
        <v>16.8979591836735</v>
      </c>
      <c r="F40">
        <f t="shared" si="2"/>
        <v>46.5556018325698</v>
      </c>
    </row>
    <row r="41" spans="2:6">
      <c r="B41" s="1">
        <v>88</v>
      </c>
      <c r="C41" s="1">
        <v>1218</v>
      </c>
      <c r="D41" s="5">
        <f t="shared" si="0"/>
        <v>4.75510204081633</v>
      </c>
      <c r="E41" s="5">
        <f t="shared" si="1"/>
        <v>-45.1020408163265</v>
      </c>
      <c r="F41">
        <f t="shared" si="2"/>
        <v>-214.464806330695</v>
      </c>
    </row>
    <row r="42" spans="2:6">
      <c r="B42" s="1">
        <v>61</v>
      </c>
      <c r="C42" s="1">
        <v>1142</v>
      </c>
      <c r="D42" s="5">
        <f t="shared" si="0"/>
        <v>-22.2448979591837</v>
      </c>
      <c r="E42" s="5">
        <f t="shared" si="1"/>
        <v>-121.102040816327</v>
      </c>
      <c r="F42">
        <f t="shared" si="2"/>
        <v>2693.90254060808</v>
      </c>
    </row>
    <row r="43" spans="2:6">
      <c r="B43" s="1">
        <v>73</v>
      </c>
      <c r="C43" s="1">
        <v>1109</v>
      </c>
      <c r="D43" s="5">
        <f t="shared" si="0"/>
        <v>-10.2448979591837</v>
      </c>
      <c r="E43" s="5">
        <f t="shared" si="1"/>
        <v>-154.102040816327</v>
      </c>
      <c r="F43">
        <f t="shared" si="2"/>
        <v>1578.75968346522</v>
      </c>
    </row>
    <row r="44" spans="2:6">
      <c r="B44" s="1">
        <v>84</v>
      </c>
      <c r="C44" s="1">
        <v>1287</v>
      </c>
      <c r="D44" s="5">
        <f t="shared" si="0"/>
        <v>0.755102040816325</v>
      </c>
      <c r="E44" s="5">
        <f t="shared" si="1"/>
        <v>23.8979591836735</v>
      </c>
      <c r="F44">
        <f t="shared" si="2"/>
        <v>18.0453977509371</v>
      </c>
    </row>
    <row r="45" spans="2:6">
      <c r="B45" s="1">
        <v>76</v>
      </c>
      <c r="C45" s="1">
        <v>1225</v>
      </c>
      <c r="D45" s="5">
        <f t="shared" si="0"/>
        <v>-7.24489795918367</v>
      </c>
      <c r="E45" s="5">
        <f t="shared" si="1"/>
        <v>-38.1020408163265</v>
      </c>
      <c r="F45">
        <f t="shared" si="2"/>
        <v>276.045397750937</v>
      </c>
    </row>
    <row r="46" spans="2:6">
      <c r="B46" s="1">
        <v>78</v>
      </c>
      <c r="C46" s="1">
        <v>1234</v>
      </c>
      <c r="D46" s="5">
        <f t="shared" si="0"/>
        <v>-5.24489795918367</v>
      </c>
      <c r="E46" s="5">
        <f t="shared" si="1"/>
        <v>-29.1020408163265</v>
      </c>
      <c r="F46">
        <f t="shared" si="2"/>
        <v>152.637234485631</v>
      </c>
    </row>
    <row r="47" spans="2:6">
      <c r="B47" s="1">
        <v>86</v>
      </c>
      <c r="C47" s="1">
        <v>1250</v>
      </c>
      <c r="D47" s="5">
        <f t="shared" si="0"/>
        <v>2.75510204081633</v>
      </c>
      <c r="E47" s="5">
        <f t="shared" si="1"/>
        <v>-13.1020408163265</v>
      </c>
      <c r="F47">
        <f t="shared" si="2"/>
        <v>-36.09745939192</v>
      </c>
    </row>
    <row r="48" spans="2:6">
      <c r="B48" s="1">
        <v>91</v>
      </c>
      <c r="C48" s="1">
        <v>1290</v>
      </c>
      <c r="D48" s="5">
        <f t="shared" si="0"/>
        <v>7.75510204081633</v>
      </c>
      <c r="E48" s="5">
        <f t="shared" si="1"/>
        <v>26.8979591836735</v>
      </c>
      <c r="F48">
        <f t="shared" si="2"/>
        <v>208.596418159101</v>
      </c>
    </row>
    <row r="49" spans="2:6">
      <c r="B49" s="1">
        <v>93</v>
      </c>
      <c r="C49" s="1">
        <v>1336</v>
      </c>
      <c r="D49" s="5">
        <f t="shared" si="0"/>
        <v>9.75510204081633</v>
      </c>
      <c r="E49" s="5">
        <f t="shared" si="1"/>
        <v>72.8979591836735</v>
      </c>
      <c r="F49">
        <f t="shared" si="2"/>
        <v>711.127030403998</v>
      </c>
    </row>
    <row r="50" ht="13.25" spans="2:6">
      <c r="B50" s="1">
        <v>93</v>
      </c>
      <c r="C50" s="1">
        <v>1350</v>
      </c>
      <c r="D50" s="5">
        <f t="shared" si="0"/>
        <v>9.75510204081633</v>
      </c>
      <c r="E50" s="5">
        <f t="shared" si="1"/>
        <v>86.8979591836735</v>
      </c>
      <c r="F50" s="6">
        <f t="shared" si="2"/>
        <v>847.698458975427</v>
      </c>
    </row>
    <row r="51" ht="13.75" spans="1:6">
      <c r="A51" s="2" t="s">
        <v>65</v>
      </c>
      <c r="B51" s="7">
        <f>AVERAGE(B2:B50)</f>
        <v>83.2448979591837</v>
      </c>
      <c r="C51" s="7">
        <f>AVERAGE(C2:C50)</f>
        <v>1263.10204081633</v>
      </c>
      <c r="E51" s="2" t="s">
        <v>66</v>
      </c>
      <c r="F51" s="1">
        <f>SUM(F2:F50)</f>
        <v>12641.7755102041</v>
      </c>
    </row>
    <row r="52" ht="13" spans="1:6">
      <c r="A52" s="2" t="s">
        <v>70</v>
      </c>
      <c r="B52" s="7">
        <f>_xlfn.STDEV.S(B2:B50)</f>
        <v>7.44851946207236</v>
      </c>
      <c r="C52" s="7">
        <f>_xlfn.STDEV.S(C2:C50)</f>
        <v>62.6764990839068</v>
      </c>
      <c r="E52" s="2" t="s">
        <v>67</v>
      </c>
      <c r="F52" s="1">
        <f>COUNT(F2:F50)</f>
        <v>49</v>
      </c>
    </row>
    <row r="53" ht="13" spans="5:6">
      <c r="E53" s="2" t="s">
        <v>71</v>
      </c>
      <c r="F53">
        <f>F51/(F52-1)</f>
        <v>263.370323129252</v>
      </c>
    </row>
    <row r="54" ht="13" spans="5:6">
      <c r="E54" s="2" t="s">
        <v>72</v>
      </c>
      <c r="F54">
        <f>F53/(B52*C52)</f>
        <v>0.564146826697419</v>
      </c>
    </row>
    <row r="56" ht="13" spans="5:6">
      <c r="E56" s="2" t="s">
        <v>73</v>
      </c>
      <c r="F56">
        <f>CORREL(B2:B50,C2:C50)</f>
        <v>0.564146826697419</v>
      </c>
    </row>
    <row r="57" ht="13" spans="1:1">
      <c r="A57" s="2" t="s">
        <v>74</v>
      </c>
    </row>
    <row r="58" ht="13" spans="5:5">
      <c r="E58" s="2"/>
    </row>
    <row r="59" ht="13" spans="1:3">
      <c r="A59" s="16" t="s">
        <v>75</v>
      </c>
      <c r="B59" s="8">
        <f>STDEV.P(B2:B50)</f>
        <v>7.37212237112853</v>
      </c>
      <c r="C59" s="8">
        <f>STDEV.P(C2:C50)</f>
        <v>62.0336462022118</v>
      </c>
    </row>
    <row r="60" ht="13" spans="1:2">
      <c r="A60" s="2" t="s">
        <v>76</v>
      </c>
      <c r="B60" s="1">
        <f>_xlfn.COVARIANCE.P(B2:B50,C2:C50)</f>
        <v>257.995418575594</v>
      </c>
    </row>
    <row r="61" ht="13" spans="1:2">
      <c r="A61" s="2" t="s">
        <v>77</v>
      </c>
      <c r="B61" s="1">
        <f>B60/(B59*C59)</f>
        <v>0.564146826697419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UC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Covariance Calculations</vt:lpstr>
      <vt:lpstr>Correlation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B.Dheeraj Chandan</cp:lastModifiedBy>
  <dcterms:created xsi:type="dcterms:W3CDTF">2002-02-03T18:32:00Z</dcterms:created>
  <dcterms:modified xsi:type="dcterms:W3CDTF">2024-08-20T12:06:16Z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4C554C7D6CC14434AAA5CEDDFF7A0C6D_12</vt:lpwstr>
  </property>
  <property fmtid="{D5CDD505-2E9C-101B-9397-08002B2CF9AE}" pid="3" name="KSOProductBuildVer">
    <vt:lpwstr>1033-12.2.0.17545</vt:lpwstr>
  </property>
</Properties>
</file>