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ersorgungsspannung" sheetId="1" r:id="rId1"/>
    <sheet name="Motoransteuerung" sheetId="2" r:id="rId2"/>
  </sheets>
  <calcPr calcId="152511"/>
</workbook>
</file>

<file path=xl/calcChain.xml><?xml version="1.0" encoding="utf-8"?>
<calcChain xmlns="http://schemas.openxmlformats.org/spreadsheetml/2006/main">
  <c r="R69" i="1" l="1"/>
  <c r="R58" i="1"/>
  <c r="K3" i="2" l="1"/>
  <c r="K8" i="2"/>
</calcChain>
</file>

<file path=xl/sharedStrings.xml><?xml version="1.0" encoding="utf-8"?>
<sst xmlns="http://schemas.openxmlformats.org/spreadsheetml/2006/main" count="34" uniqueCount="30">
  <si>
    <t>Vcc [V]</t>
  </si>
  <si>
    <t>f_pwm [Hz]</t>
  </si>
  <si>
    <t>I_N [A]</t>
  </si>
  <si>
    <t>L_motor[H]</t>
  </si>
  <si>
    <t>https://www.mouser.de/ProductDetail/Wurth-Elektronik/7447709220?qs=E%2F%2FhvbtCqpPXHSq0WjNolw==</t>
  </si>
  <si>
    <t>https://www.mouser.de/ProductDetail/Coiltronics-Eaton/DR127-220-R?qs=yzwxPInThYTMexRBUMjh9Q%3D%3D</t>
  </si>
  <si>
    <t>https://de.rs-online.com/web/p/drahtgewickelte-smd-induktivitaten/7444854/</t>
  </si>
  <si>
    <t>https://products.sumida.com/ProductsInfo/ProductGuide/PowerInductors/TypeDetail.php?navKey=SMD%23_PI_Inductors_Consumer&amp;type=CDRH129R&amp;lang=de</t>
  </si>
  <si>
    <t>https://www.mouser.de/ProductDetail/Coiltronics-Eaton/DR127-150-R?qs=yzwxPInThYQmHjn5JRpRww%3D%3D</t>
  </si>
  <si>
    <t>https://www.mouser.de/ProductDetail/Bourns/SRR1280-150M?qs=brMhP%2FMjUfdJTeHGNfu2bw%3D%3D</t>
  </si>
  <si>
    <t>https://www.mouser.de/ProductDetail/Wurth-Elektronik/744770115?qs=E%2F%2FhvbtCqpM85OsQhMxYHw%3D%3D</t>
  </si>
  <si>
    <t>L_phase[H]</t>
  </si>
  <si>
    <t>Ausgabe:</t>
  </si>
  <si>
    <t>Eingabe:</t>
  </si>
  <si>
    <t>https://www.littelfuse.de/products/fuse-blocks-fuseholders-and-fuse-accessories/fuse-clips/157.aspx</t>
  </si>
  <si>
    <t>https://eu.mouser.com/ProductDetail/Vishay-Semiconductors/SMBJ54A?qs=%252BA9HMDDz5KZg8su8C6pAeA==</t>
  </si>
  <si>
    <t>https://www.soselectronic.de/products/diotec/p6smbj54a-296393</t>
  </si>
  <si>
    <t>https://www.mouser.de/ProductDetail/Panasonic/EEU-FC1J221S?qs=PvmUOJrYJM8rNHywBijo3A%3D%3D</t>
  </si>
  <si>
    <t>https://octopart.com/63zl220m10x23-rubycon-5391750</t>
  </si>
  <si>
    <t>https://www.mouser.de/ProductDetail/Nichicon/UPM1J221MHD?qs=lSrapdq7Zr4w1ipXwYG61A%3D%3D</t>
  </si>
  <si>
    <t>VCC [V]</t>
  </si>
  <si>
    <t>Lastmoment M [mNm]</t>
  </si>
  <si>
    <t>Lastdrehzahl n [min-1]</t>
  </si>
  <si>
    <t>Nennspannung Motor Un [V]</t>
  </si>
  <si>
    <t>Kennliniensteigung Motor deltan/deltaM [min-1 mNm-1]</t>
  </si>
  <si>
    <t>Leerlaufdrehzahl Motor bei Un n0 [min-1]</t>
  </si>
  <si>
    <t>Berechnung Lastmoment</t>
  </si>
  <si>
    <t>Ausgabe :</t>
  </si>
  <si>
    <t>Kraft F [mN]</t>
  </si>
  <si>
    <t>Hebel l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</si>
</sst>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3" fillId="0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418362</xdr:colOff>
      <xdr:row>26</xdr:row>
      <xdr:rowOff>47000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04762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389790</xdr:colOff>
      <xdr:row>38</xdr:row>
      <xdr:rowOff>180690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5876190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10</xdr:col>
      <xdr:colOff>127000</xdr:colOff>
      <xdr:row>73</xdr:row>
      <xdr:rowOff>83678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0"/>
          <a:ext cx="6238875" cy="63701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589809</xdr:colOff>
      <xdr:row>29</xdr:row>
      <xdr:rowOff>46929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23809" cy="5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7</xdr:col>
      <xdr:colOff>532667</xdr:colOff>
      <xdr:row>40</xdr:row>
      <xdr:rowOff>114048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0"/>
          <a:ext cx="5866667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7</xdr:col>
      <xdr:colOff>589809</xdr:colOff>
      <xdr:row>57</xdr:row>
      <xdr:rowOff>18667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10500"/>
          <a:ext cx="5923809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de/ProductDetail/Panasonic/EEU-FC1J221S?qs=PvmUOJrYJM8rNHywBijo3A%3D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de/ProductDetail/Wurth-Elektronik/7447709220?qs=E%2F%2FhvbtCqpPXHSq0WjNol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8:R72"/>
  <sheetViews>
    <sheetView tabSelected="1" topLeftCell="A16" zoomScale="120" zoomScaleNormal="120" workbookViewId="0">
      <selection activeCell="K35" sqref="K35"/>
    </sheetView>
  </sheetViews>
  <sheetFormatPr baseColWidth="10" defaultColWidth="9.140625" defaultRowHeight="15" x14ac:dyDescent="0.25"/>
  <cols>
    <col min="18" max="18" width="11.140625" customWidth="1"/>
  </cols>
  <sheetData>
    <row r="28" spans="11:11" x14ac:dyDescent="0.25">
      <c r="K28" t="s">
        <v>14</v>
      </c>
    </row>
    <row r="31" spans="11:11" x14ac:dyDescent="0.25">
      <c r="K31" t="s">
        <v>15</v>
      </c>
    </row>
    <row r="32" spans="11:11" x14ac:dyDescent="0.25">
      <c r="K32" t="s">
        <v>16</v>
      </c>
    </row>
    <row r="35" spans="11:11" x14ac:dyDescent="0.25">
      <c r="K35" s="1" t="s">
        <v>17</v>
      </c>
    </row>
    <row r="36" spans="11:11" x14ac:dyDescent="0.25">
      <c r="K36" t="s">
        <v>18</v>
      </c>
    </row>
    <row r="37" spans="11:11" x14ac:dyDescent="0.25">
      <c r="K37" t="s">
        <v>19</v>
      </c>
    </row>
    <row r="57" spans="12:18" x14ac:dyDescent="0.25">
      <c r="L57" s="2" t="s">
        <v>12</v>
      </c>
      <c r="M57" s="3"/>
      <c r="N57" s="3"/>
      <c r="O57" s="3"/>
      <c r="P57" s="3"/>
      <c r="Q57" s="3"/>
      <c r="R57" s="3"/>
    </row>
    <row r="58" spans="12:18" x14ac:dyDescent="0.25">
      <c r="L58" s="3" t="s">
        <v>20</v>
      </c>
      <c r="M58" s="3"/>
      <c r="N58" s="3"/>
      <c r="O58" s="3"/>
      <c r="P58" s="3"/>
      <c r="Q58" s="3"/>
      <c r="R58" s="3">
        <f>(  (R62/R63)*(R61+R64*R60)*(1/0.98) )+1</f>
        <v>37.75655976676385</v>
      </c>
    </row>
    <row r="59" spans="12:18" x14ac:dyDescent="0.25">
      <c r="L59" s="4" t="s">
        <v>13</v>
      </c>
      <c r="M59" s="5"/>
      <c r="N59" s="5"/>
      <c r="O59" s="5"/>
      <c r="P59" s="5"/>
      <c r="Q59" s="5"/>
      <c r="R59" s="5"/>
    </row>
    <row r="60" spans="12:18" x14ac:dyDescent="0.25">
      <c r="L60" s="5" t="s">
        <v>21</v>
      </c>
      <c r="M60" s="5"/>
      <c r="N60" s="5"/>
      <c r="O60" s="5"/>
      <c r="P60" s="5"/>
      <c r="Q60" s="5"/>
      <c r="R60" s="5">
        <v>2500</v>
      </c>
    </row>
    <row r="61" spans="12:18" x14ac:dyDescent="0.25">
      <c r="L61" s="5" t="s">
        <v>22</v>
      </c>
      <c r="M61" s="5"/>
      <c r="N61" s="5"/>
      <c r="O61" s="5"/>
      <c r="P61" s="5"/>
      <c r="Q61" s="5"/>
      <c r="R61" s="5">
        <v>30</v>
      </c>
    </row>
    <row r="62" spans="12:18" x14ac:dyDescent="0.25">
      <c r="L62" s="5" t="s">
        <v>23</v>
      </c>
      <c r="M62" s="5"/>
      <c r="N62" s="5"/>
      <c r="O62" s="5"/>
      <c r="P62" s="5"/>
      <c r="Q62" s="5"/>
      <c r="R62" s="5">
        <v>24</v>
      </c>
    </row>
    <row r="63" spans="12:18" x14ac:dyDescent="0.25">
      <c r="L63" s="5" t="s">
        <v>25</v>
      </c>
      <c r="M63" s="5"/>
      <c r="N63" s="5"/>
      <c r="O63" s="5"/>
      <c r="P63" s="5"/>
      <c r="Q63" s="5"/>
      <c r="R63" s="5">
        <v>5600</v>
      </c>
    </row>
    <row r="64" spans="12:18" x14ac:dyDescent="0.25">
      <c r="L64" s="5" t="s">
        <v>24</v>
      </c>
      <c r="M64" s="5"/>
      <c r="N64" s="5"/>
      <c r="O64" s="5"/>
      <c r="P64" s="5"/>
      <c r="Q64" s="5"/>
      <c r="R64" s="5">
        <v>3.35</v>
      </c>
    </row>
    <row r="67" spans="12:18" x14ac:dyDescent="0.25">
      <c r="L67" s="7" t="s">
        <v>26</v>
      </c>
      <c r="M67" s="7"/>
      <c r="N67" s="7"/>
      <c r="O67" s="6"/>
      <c r="P67" s="6"/>
      <c r="Q67" s="6"/>
      <c r="R67" s="6"/>
    </row>
    <row r="68" spans="12:18" x14ac:dyDescent="0.25">
      <c r="L68" s="2" t="s">
        <v>27</v>
      </c>
      <c r="M68" s="3"/>
      <c r="N68" s="3"/>
      <c r="O68" s="3"/>
      <c r="P68" s="3"/>
      <c r="Q68" s="3"/>
      <c r="R68" s="3"/>
    </row>
    <row r="69" spans="12:18" x14ac:dyDescent="0.25">
      <c r="L69" s="3" t="s">
        <v>21</v>
      </c>
      <c r="M69" s="3"/>
      <c r="N69" s="3"/>
      <c r="O69" s="3"/>
      <c r="P69" s="3"/>
      <c r="Q69" s="3"/>
      <c r="R69" s="3">
        <f>R71*R72</f>
        <v>2500</v>
      </c>
    </row>
    <row r="70" spans="12:18" x14ac:dyDescent="0.25">
      <c r="L70" s="4" t="s">
        <v>13</v>
      </c>
      <c r="M70" s="5"/>
      <c r="N70" s="5"/>
      <c r="O70" s="5"/>
      <c r="P70" s="5"/>
      <c r="Q70" s="5"/>
      <c r="R70" s="5"/>
    </row>
    <row r="71" spans="12:18" x14ac:dyDescent="0.25">
      <c r="L71" s="5" t="s">
        <v>28</v>
      </c>
      <c r="M71" s="5"/>
      <c r="N71" s="5"/>
      <c r="O71" s="5"/>
      <c r="P71" s="5"/>
      <c r="Q71" s="5"/>
      <c r="R71" s="5">
        <v>100000</v>
      </c>
    </row>
    <row r="72" spans="12:18" x14ac:dyDescent="0.25">
      <c r="L72" s="5" t="s">
        <v>29</v>
      </c>
      <c r="M72" s="5"/>
      <c r="N72" s="5"/>
      <c r="O72" s="5"/>
      <c r="P72" s="5"/>
      <c r="Q72" s="5"/>
      <c r="R72" s="5">
        <v>2.5000000000000001E-2</v>
      </c>
    </row>
  </sheetData>
  <hyperlinks>
    <hyperlink ref="K35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K48"/>
  <sheetViews>
    <sheetView workbookViewId="0">
      <selection activeCell="K12" sqref="K12"/>
    </sheetView>
  </sheetViews>
  <sheetFormatPr baseColWidth="10" defaultRowHeight="15" x14ac:dyDescent="0.25"/>
  <cols>
    <col min="11" max="11" width="12.7109375" bestFit="1" customWidth="1"/>
  </cols>
  <sheetData>
    <row r="2" spans="10:11" x14ac:dyDescent="0.25">
      <c r="J2" s="2" t="s">
        <v>12</v>
      </c>
      <c r="K2" s="3"/>
    </row>
    <row r="3" spans="10:11" x14ac:dyDescent="0.25">
      <c r="J3" s="3" t="s">
        <v>11</v>
      </c>
      <c r="K3" s="3">
        <f>0.5*(  (K5/(6*K6*K7)) - (0.3*K8) )</f>
        <v>-3.3671769938187848E-5</v>
      </c>
    </row>
    <row r="4" spans="10:11" x14ac:dyDescent="0.25">
      <c r="J4" s="4" t="s">
        <v>13</v>
      </c>
      <c r="K4" s="5"/>
    </row>
    <row r="5" spans="10:11" x14ac:dyDescent="0.25">
      <c r="J5" s="5" t="s">
        <v>0</v>
      </c>
      <c r="K5" s="5">
        <v>30</v>
      </c>
    </row>
    <row r="6" spans="10:11" x14ac:dyDescent="0.25">
      <c r="J6" s="5" t="s">
        <v>1</v>
      </c>
      <c r="K6" s="5">
        <v>53600</v>
      </c>
    </row>
    <row r="7" spans="10:11" x14ac:dyDescent="0.25">
      <c r="J7" s="5" t="s">
        <v>2</v>
      </c>
      <c r="K7" s="5">
        <v>3.96</v>
      </c>
    </row>
    <row r="8" spans="10:11" x14ac:dyDescent="0.25">
      <c r="J8" s="5" t="s">
        <v>3</v>
      </c>
      <c r="K8" s="5">
        <f>0.303/1000</f>
        <v>3.0299999999999999E-4</v>
      </c>
    </row>
    <row r="42" spans="9:9" x14ac:dyDescent="0.25">
      <c r="I42" s="1" t="s">
        <v>4</v>
      </c>
    </row>
    <row r="43" spans="9:9" x14ac:dyDescent="0.25">
      <c r="I43" t="s">
        <v>5</v>
      </c>
    </row>
    <row r="44" spans="9:9" x14ac:dyDescent="0.25">
      <c r="I44" t="s">
        <v>6</v>
      </c>
    </row>
    <row r="45" spans="9:9" x14ac:dyDescent="0.25">
      <c r="I45" t="s">
        <v>7</v>
      </c>
    </row>
    <row r="46" spans="9:9" x14ac:dyDescent="0.25">
      <c r="I46" t="s">
        <v>8</v>
      </c>
    </row>
    <row r="47" spans="9:9" x14ac:dyDescent="0.25">
      <c r="I47" t="s">
        <v>9</v>
      </c>
    </row>
    <row r="48" spans="9:9" x14ac:dyDescent="0.25">
      <c r="I48" t="s">
        <v>10</v>
      </c>
    </row>
  </sheetData>
  <hyperlinks>
    <hyperlink ref="I42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Versorgungsspannung</vt:lpstr>
      <vt:lpstr>Motoransteuerung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2020-05-28T09:47:58Z</dcterms:modified>
</cp:coreProperties>
</file>