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Scripts SQL DataScience\"/>
    </mc:Choice>
  </mc:AlternateContent>
  <xr:revisionPtr revIDLastSave="0" documentId="13_ncr:1_{BB2D4D91-8F8A-414B-B691-202AFB1819B8}" xr6:coauthVersionLast="40" xr6:coauthVersionMax="40" xr10:uidLastSave="{00000000-0000-0000-0000-000000000000}"/>
  <bookViews>
    <workbookView xWindow="-16770" yWindow="1950" windowWidth="19200" windowHeight="13095" activeTab="1" xr2:uid="{00000000-000D-0000-FFFF-FFFF00000000}"/>
  </bookViews>
  <sheets>
    <sheet name="Média x Mediana" sheetId="9" r:id="rId1"/>
    <sheet name="Estatísticas " sheetId="10" r:id="rId2"/>
    <sheet name="Modelagem BD" sheetId="11" r:id="rId3"/>
    <sheet name="Modelagem DS" sheetId="1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0" l="1"/>
  <c r="F18" i="10"/>
  <c r="I23" i="10" l="1"/>
  <c r="I24" i="10" s="1"/>
  <c r="I22" i="10"/>
  <c r="I20" i="10"/>
  <c r="I19" i="10"/>
  <c r="I17" i="10"/>
  <c r="I16" i="10"/>
  <c r="I15" i="10"/>
  <c r="F23" i="10"/>
  <c r="F24" i="10" s="1"/>
  <c r="F22" i="10"/>
  <c r="F20" i="10"/>
  <c r="F19" i="10"/>
  <c r="F17" i="10"/>
  <c r="F16" i="10"/>
  <c r="F15" i="10"/>
  <c r="C23" i="10"/>
  <c r="C22" i="10"/>
  <c r="C20" i="10"/>
  <c r="C19" i="10"/>
  <c r="C18" i="10"/>
  <c r="C17" i="10"/>
  <c r="C16" i="10"/>
  <c r="C15" i="10"/>
  <c r="C21" i="10" l="1"/>
  <c r="I21" i="10"/>
  <c r="F21" i="10"/>
</calcChain>
</file>

<file path=xl/sharedStrings.xml><?xml version="1.0" encoding="utf-8"?>
<sst xmlns="http://schemas.openxmlformats.org/spreadsheetml/2006/main" count="175" uniqueCount="74">
  <si>
    <t>Média</t>
  </si>
  <si>
    <t>Mediana</t>
  </si>
  <si>
    <t>Moda</t>
  </si>
  <si>
    <t>Amplitude</t>
  </si>
  <si>
    <t>Variância</t>
  </si>
  <si>
    <t>Coef. Var</t>
  </si>
  <si>
    <t>Desvio Pad.</t>
  </si>
  <si>
    <t>Variancia</t>
  </si>
  <si>
    <t>1 - Tirar a media</t>
  </si>
  <si>
    <t>3 - Elevar cada resultado ao quadrado</t>
  </si>
  <si>
    <t>4 - Somar todos os quadrados</t>
  </si>
  <si>
    <t>5 - Dividir o resultado pelo numero de ocorrencias</t>
  </si>
  <si>
    <t>Coef Var. = ( Desv / Media ) * 100</t>
  </si>
  <si>
    <t>6 - Tirar a raíz da variância</t>
  </si>
  <si>
    <t>DP</t>
  </si>
  <si>
    <t>7 - Dividir DP pela Média</t>
  </si>
  <si>
    <t>CV</t>
  </si>
  <si>
    <t>Soma</t>
  </si>
  <si>
    <t>Máquina 01</t>
  </si>
  <si>
    <t>Máquina 02</t>
  </si>
  <si>
    <t>Máquina 03</t>
  </si>
  <si>
    <t>Empresa 01</t>
  </si>
  <si>
    <t>Empresa 02</t>
  </si>
  <si>
    <t>Empresa 03</t>
  </si>
  <si>
    <t>Funcionario 01</t>
  </si>
  <si>
    <t>Funcionario 02</t>
  </si>
  <si>
    <t>Funcionario 03</t>
  </si>
  <si>
    <t>Funcionario 04</t>
  </si>
  <si>
    <t>Funcionario 05</t>
  </si>
  <si>
    <t>Dia</t>
  </si>
  <si>
    <t>Qtd</t>
  </si>
  <si>
    <t>Max</t>
  </si>
  <si>
    <t>Min</t>
  </si>
  <si>
    <t>2 - Subtrair cada membro da média (média - valor)</t>
  </si>
  <si>
    <t>SOMA()</t>
  </si>
  <si>
    <t>MAIOR()</t>
  </si>
  <si>
    <t>MENOR()</t>
  </si>
  <si>
    <t>MEDIA()</t>
  </si>
  <si>
    <t>MED()</t>
  </si>
  <si>
    <t>MODO.MULTI()</t>
  </si>
  <si>
    <t>MAIOR() - MENOR()</t>
  </si>
  <si>
    <t>VAR.P()</t>
  </si>
  <si>
    <t>DESVPAD.P()</t>
  </si>
  <si>
    <t>Maquinas</t>
  </si>
  <si>
    <t>IdMaquina</t>
  </si>
  <si>
    <t>NomeMaquina</t>
  </si>
  <si>
    <t>Máquina 04</t>
  </si>
  <si>
    <t>Máquina 05</t>
  </si>
  <si>
    <t>Operacoes</t>
  </si>
  <si>
    <t>IdOperacao</t>
  </si>
  <si>
    <t>DataOperacao</t>
  </si>
  <si>
    <t>Quantidade</t>
  </si>
  <si>
    <t>Id_Maquina</t>
  </si>
  <si>
    <t>Manutencao</t>
  </si>
  <si>
    <t>Servico</t>
  </si>
  <si>
    <t>Data</t>
  </si>
  <si>
    <t>Troca da Bobina</t>
  </si>
  <si>
    <t>Lubrificação</t>
  </si>
  <si>
    <t>Alinhamento</t>
  </si>
  <si>
    <t>Limpeza do Motor</t>
  </si>
  <si>
    <t>Troca Balança e Óleo</t>
  </si>
  <si>
    <t>IdManutencao</t>
  </si>
  <si>
    <t>Máquina</t>
  </si>
  <si>
    <t>Máquina 1</t>
  </si>
  <si>
    <t>Máquina 2</t>
  </si>
  <si>
    <t>Máquina 3</t>
  </si>
  <si>
    <t>Máquina 4</t>
  </si>
  <si>
    <t>Máquina 5</t>
  </si>
  <si>
    <t>SIM</t>
  </si>
  <si>
    <t>NÃO</t>
  </si>
  <si>
    <t>Modelo 1</t>
  </si>
  <si>
    <t>Modelo 2</t>
  </si>
  <si>
    <t>MODELAGEM PARA DATA SCIENCE</t>
  </si>
  <si>
    <t>MODELAGEM PARA BANCOS DE DADOS RELACIONAIS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</si>
</sst>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/>
    <xf numFmtId="0" fontId="5" fillId="6" borderId="15" xfId="0" applyFont="1" applyFill="1" applyBorder="1"/>
    <xf numFmtId="0" fontId="5" fillId="3" borderId="14" xfId="0" applyFont="1" applyFill="1" applyBorder="1"/>
    <xf numFmtId="0" fontId="5" fillId="4" borderId="14" xfId="0" applyFont="1" applyFill="1" applyBorder="1"/>
    <xf numFmtId="0" fontId="5" fillId="7" borderId="14" xfId="0" applyFont="1" applyFill="1" applyBorder="1"/>
    <xf numFmtId="0" fontId="5" fillId="5" borderId="16" xfId="0" applyFont="1" applyFill="1" applyBorder="1"/>
    <xf numFmtId="0" fontId="5" fillId="8" borderId="17" xfId="0" applyFont="1" applyFill="1" applyBorder="1"/>
    <xf numFmtId="0" fontId="5" fillId="9" borderId="17" xfId="0" applyFont="1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4" borderId="1" xfId="0" applyFont="1" applyFill="1" applyBorder="1"/>
    <xf numFmtId="0" fontId="8" fillId="0" borderId="1" xfId="0" applyFont="1" applyBorder="1"/>
    <xf numFmtId="3" fontId="8" fillId="0" borderId="1" xfId="0" applyNumberFormat="1" applyFont="1" applyBorder="1"/>
    <xf numFmtId="0" fontId="8" fillId="10" borderId="1" xfId="0" applyFont="1" applyFill="1" applyBorder="1"/>
    <xf numFmtId="3" fontId="2" fillId="2" borderId="5" xfId="0" applyNumberFormat="1" applyFont="1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0" fillId="11" borderId="18" xfId="0" applyFill="1" applyBorder="1"/>
    <xf numFmtId="0" fontId="0" fillId="11" borderId="19" xfId="0" applyFill="1" applyBorder="1"/>
    <xf numFmtId="0" fontId="0" fillId="11" borderId="21" xfId="0" applyFill="1" applyBorder="1"/>
    <xf numFmtId="0" fontId="8" fillId="12" borderId="1" xfId="0" applyFont="1" applyFill="1" applyBorder="1"/>
    <xf numFmtId="0" fontId="8" fillId="13" borderId="1" xfId="0" applyFont="1" applyFill="1" applyBorder="1"/>
    <xf numFmtId="3" fontId="0" fillId="5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16" fontId="2" fillId="0" borderId="25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29" xfId="0" applyFont="1" applyBorder="1" applyAlignment="1">
      <alignment horizontal="center"/>
    </xf>
    <xf numFmtId="16" fontId="2" fillId="0" borderId="29" xfId="0" applyNumberFormat="1" applyFont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5" borderId="26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16" fontId="2" fillId="0" borderId="32" xfId="0" applyNumberFormat="1" applyFont="1" applyBorder="1" applyAlignment="1">
      <alignment horizontal="center"/>
    </xf>
    <xf numFmtId="0" fontId="11" fillId="14" borderId="10" xfId="0" applyFont="1" applyFill="1" applyBorder="1" applyAlignment="1">
      <alignment horizontal="center"/>
    </xf>
    <xf numFmtId="0" fontId="11" fillId="14" borderId="27" xfId="0" applyFont="1" applyFill="1" applyBorder="1" applyAlignment="1">
      <alignment horizontal="center"/>
    </xf>
    <xf numFmtId="0" fontId="11" fillId="14" borderId="1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3" fontId="10" fillId="0" borderId="0" xfId="0" applyNumberFormat="1" applyFont="1" applyBorder="1"/>
    <xf numFmtId="0" fontId="10" fillId="0" borderId="0" xfId="0" applyFont="1" applyBorder="1"/>
    <xf numFmtId="0" fontId="10" fillId="0" borderId="0" xfId="0" applyFont="1" applyFill="1" applyBorder="1"/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 vertical="center" textRotation="255"/>
    </xf>
    <xf numFmtId="0" fontId="6" fillId="2" borderId="19" xfId="0" applyFont="1" applyFill="1" applyBorder="1" applyAlignment="1">
      <alignment horizontal="center" vertical="center" textRotation="255"/>
    </xf>
    <xf numFmtId="0" fontId="6" fillId="2" borderId="20" xfId="0" applyFont="1" applyFill="1" applyBorder="1" applyAlignment="1">
      <alignment horizontal="center" vertical="center" textRotation="255"/>
    </xf>
    <xf numFmtId="0" fontId="0" fillId="2" borderId="0" xfId="0" applyFill="1" applyAlignment="1">
      <alignment horizontal="center"/>
    </xf>
    <xf numFmtId="0" fontId="13" fillId="13" borderId="17" xfId="0" applyFont="1" applyFill="1" applyBorder="1" applyAlignment="1">
      <alignment horizontal="center"/>
    </xf>
    <xf numFmtId="0" fontId="13" fillId="13" borderId="33" xfId="0" applyFont="1" applyFill="1" applyBorder="1" applyAlignment="1">
      <alignment horizontal="center"/>
    </xf>
    <xf numFmtId="0" fontId="13" fillId="13" borderId="34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  <xf numFmtId="0" fontId="11" fillId="14" borderId="15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2" fillId="16" borderId="17" xfId="0" applyFont="1" applyFill="1" applyBorder="1" applyAlignment="1">
      <alignment horizontal="center"/>
    </xf>
    <xf numFmtId="0" fontId="12" fillId="16" borderId="33" xfId="0" applyFont="1" applyFill="1" applyBorder="1" applyAlignment="1">
      <alignment horizontal="center"/>
    </xf>
    <xf numFmtId="0" fontId="12" fillId="16" borderId="34" xfId="0" applyFont="1" applyFill="1" applyBorder="1" applyAlignment="1">
      <alignment horizontal="center"/>
    </xf>
    <xf numFmtId="0" fontId="10" fillId="16" borderId="17" xfId="0" applyFont="1" applyFill="1" applyBorder="1" applyAlignment="1">
      <alignment horizontal="center"/>
    </xf>
    <xf numFmtId="0" fontId="10" fillId="16" borderId="33" xfId="0" applyFont="1" applyFill="1" applyBorder="1" applyAlignment="1">
      <alignment horizontal="center"/>
    </xf>
    <xf numFmtId="0" fontId="10" fillId="16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9</xdr:row>
      <xdr:rowOff>238125</xdr:rowOff>
    </xdr:from>
    <xdr:to>
      <xdr:col>2</xdr:col>
      <xdr:colOff>133350</xdr:colOff>
      <xdr:row>15</xdr:row>
      <xdr:rowOff>142875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DC625E29-A7EF-4B25-9B4E-6D30F06FA727}"/>
            </a:ext>
          </a:extLst>
        </xdr:cNvPr>
        <xdr:cNvCxnSpPr/>
      </xdr:nvCxnSpPr>
      <xdr:spPr>
        <a:xfrm>
          <a:off x="1876425" y="2419350"/>
          <a:ext cx="0" cy="134302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15</xdr:row>
      <xdr:rowOff>123825</xdr:rowOff>
    </xdr:from>
    <xdr:to>
      <xdr:col>5</xdr:col>
      <xdr:colOff>0</xdr:colOff>
      <xdr:row>15</xdr:row>
      <xdr:rowOff>123825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4C66405C-568F-4459-8776-01A84ED6CE78}"/>
            </a:ext>
          </a:extLst>
        </xdr:cNvPr>
        <xdr:cNvCxnSpPr/>
      </xdr:nvCxnSpPr>
      <xdr:spPr>
        <a:xfrm>
          <a:off x="1876425" y="3743325"/>
          <a:ext cx="2495550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10</xdr:row>
      <xdr:rowOff>9525</xdr:rowOff>
    </xdr:from>
    <xdr:to>
      <xdr:col>1</xdr:col>
      <xdr:colOff>533400</xdr:colOff>
      <xdr:row>28</xdr:row>
      <xdr:rowOff>180975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396A4836-5FCE-4A93-8BF5-AB40CD158CCB}"/>
            </a:ext>
          </a:extLst>
        </xdr:cNvPr>
        <xdr:cNvCxnSpPr/>
      </xdr:nvCxnSpPr>
      <xdr:spPr>
        <a:xfrm>
          <a:off x="1143000" y="2438400"/>
          <a:ext cx="0" cy="423862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28</xdr:row>
      <xdr:rowOff>161925</xdr:rowOff>
    </xdr:from>
    <xdr:to>
      <xdr:col>12</xdr:col>
      <xdr:colOff>1647825</xdr:colOff>
      <xdr:row>29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B315EB2-9D9B-4E64-9FED-B8C124EFD80C}"/>
            </a:ext>
          </a:extLst>
        </xdr:cNvPr>
        <xdr:cNvCxnSpPr/>
      </xdr:nvCxnSpPr>
      <xdr:spPr>
        <a:xfrm>
          <a:off x="1123950" y="6657975"/>
          <a:ext cx="12353925" cy="3810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1647825</xdr:colOff>
      <xdr:row>11</xdr:row>
      <xdr:rowOff>0</xdr:rowOff>
    </xdr:from>
    <xdr:to>
      <xdr:col>12</xdr:col>
      <xdr:colOff>1657350</xdr:colOff>
      <xdr:row>29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85A7BE3C-DDD3-40FC-A0F5-7836B6B40903}"/>
            </a:ext>
          </a:extLst>
        </xdr:cNvPr>
        <xdr:cNvCxnSpPr/>
      </xdr:nvCxnSpPr>
      <xdr:spPr>
        <a:xfrm flipH="1">
          <a:off x="13477875" y="2676525"/>
          <a:ext cx="9525" cy="401002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36F4-A16C-4033-A955-33603AAC2426}">
  <dimension ref="B2:H8"/>
  <sheetViews>
    <sheetView showGridLines="0" workbookViewId="0">
      <selection activeCell="H16" sqref="H16"/>
    </sheetView>
  </sheetViews>
  <sheetFormatPr defaultRowHeight="15" x14ac:dyDescent="0.25"/>
  <cols>
    <col min="1" max="1" width="5.42578125" customWidth="1"/>
    <col min="2" max="2" width="17.85546875" bestFit="1" customWidth="1"/>
    <col min="3" max="7" width="22.85546875" bestFit="1" customWidth="1"/>
    <col min="8" max="8" width="22" customWidth="1"/>
  </cols>
  <sheetData>
    <row r="2" spans="2:8" ht="23.25" x14ac:dyDescent="0.35">
      <c r="B2" s="21"/>
      <c r="C2" s="21" t="s">
        <v>24</v>
      </c>
      <c r="D2" s="21" t="s">
        <v>25</v>
      </c>
      <c r="E2" s="21" t="s">
        <v>26</v>
      </c>
      <c r="F2" s="21" t="s">
        <v>27</v>
      </c>
      <c r="G2" s="21" t="s">
        <v>28</v>
      </c>
    </row>
    <row r="3" spans="2:8" ht="26.25" x14ac:dyDescent="0.4">
      <c r="B3" s="22" t="s">
        <v>21</v>
      </c>
      <c r="C3" s="23">
        <v>2000</v>
      </c>
      <c r="D3" s="22">
        <v>2700</v>
      </c>
      <c r="E3" s="31">
        <v>2800</v>
      </c>
      <c r="F3" s="22">
        <v>3700</v>
      </c>
      <c r="G3" s="22">
        <v>4100</v>
      </c>
      <c r="H3" s="73">
        <v>3060</v>
      </c>
    </row>
    <row r="4" spans="2:8" ht="26.25" x14ac:dyDescent="0.4">
      <c r="B4" s="24"/>
      <c r="C4" s="24"/>
      <c r="D4" s="24"/>
      <c r="E4" s="24"/>
      <c r="F4" s="24"/>
      <c r="G4" s="24"/>
      <c r="H4" s="74"/>
    </row>
    <row r="5" spans="2:8" ht="26.25" x14ac:dyDescent="0.4">
      <c r="B5" s="22" t="s">
        <v>22</v>
      </c>
      <c r="C5" s="22">
        <v>1000</v>
      </c>
      <c r="D5" s="22">
        <v>1000</v>
      </c>
      <c r="E5" s="31">
        <v>1300</v>
      </c>
      <c r="F5" s="22">
        <v>1500</v>
      </c>
      <c r="G5" s="32">
        <v>16000</v>
      </c>
      <c r="H5" s="75">
        <v>4160</v>
      </c>
    </row>
    <row r="6" spans="2:8" ht="26.25" x14ac:dyDescent="0.4">
      <c r="B6" s="24"/>
      <c r="C6" s="24"/>
      <c r="D6" s="24"/>
      <c r="E6" s="24"/>
      <c r="F6" s="24"/>
      <c r="G6" s="24"/>
      <c r="H6" s="74"/>
    </row>
    <row r="7" spans="2:8" ht="26.25" x14ac:dyDescent="0.4">
      <c r="B7" s="22" t="s">
        <v>23</v>
      </c>
      <c r="C7" s="22">
        <v>700</v>
      </c>
      <c r="D7" s="22">
        <v>3100</v>
      </c>
      <c r="E7" s="31">
        <v>3100</v>
      </c>
      <c r="F7" s="22">
        <v>3100</v>
      </c>
      <c r="G7" s="22">
        <v>3200</v>
      </c>
      <c r="H7" s="75">
        <v>2640</v>
      </c>
    </row>
    <row r="8" spans="2:8" ht="23.25" x14ac:dyDescent="0.35">
      <c r="B8" s="24"/>
      <c r="C8" s="24"/>
      <c r="D8" s="24"/>
      <c r="E8" s="24"/>
      <c r="F8" s="24"/>
      <c r="G8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C79A-21A8-495C-AE15-F380E437BAB0}">
  <dimension ref="B1:X29"/>
  <sheetViews>
    <sheetView tabSelected="1" workbookViewId="0">
      <selection activeCell="I19" sqref="I19"/>
    </sheetView>
  </sheetViews>
  <sheetFormatPr defaultRowHeight="15" x14ac:dyDescent="0.25"/>
  <cols>
    <col min="1" max="1" width="2" style="1" customWidth="1"/>
    <col min="2" max="2" width="12.28515625" style="1" customWidth="1"/>
    <col min="3" max="3" width="11.42578125" style="1" customWidth="1"/>
    <col min="4" max="4" width="3.7109375" style="1" customWidth="1"/>
    <col min="5" max="5" width="11.42578125" style="1" customWidth="1"/>
    <col min="6" max="6" width="12.7109375" style="1" customWidth="1"/>
    <col min="7" max="7" width="3.85546875" style="1" customWidth="1"/>
    <col min="8" max="8" width="11.42578125" style="1" customWidth="1"/>
    <col min="9" max="9" width="11" style="1" customWidth="1"/>
    <col min="10" max="10" width="4" style="1" customWidth="1"/>
    <col min="11" max="11" width="47.28515625" style="1" customWidth="1"/>
    <col min="12" max="12" width="5.140625" style="1" customWidth="1"/>
    <col min="13" max="16384" width="9.140625" style="1"/>
  </cols>
  <sheetData>
    <row r="1" spans="2:24" ht="7.5" customHeight="1" thickBot="1" x14ac:dyDescent="0.3"/>
    <row r="2" spans="2:24" ht="19.5" thickBot="1" x14ac:dyDescent="0.35">
      <c r="B2" s="76" t="s">
        <v>18</v>
      </c>
      <c r="C2" s="77"/>
      <c r="E2" s="78" t="s">
        <v>19</v>
      </c>
      <c r="F2" s="79"/>
      <c r="H2" s="80" t="s">
        <v>20</v>
      </c>
      <c r="I2" s="81"/>
      <c r="K2" s="11" t="s">
        <v>8</v>
      </c>
      <c r="L2" s="82" t="s">
        <v>7</v>
      </c>
    </row>
    <row r="3" spans="2:24" ht="18.75" x14ac:dyDescent="0.3">
      <c r="B3" s="5" t="s">
        <v>29</v>
      </c>
      <c r="C3" s="6" t="s">
        <v>30</v>
      </c>
      <c r="E3" s="5" t="s">
        <v>29</v>
      </c>
      <c r="F3" s="7" t="s">
        <v>30</v>
      </c>
      <c r="H3" s="5" t="s">
        <v>29</v>
      </c>
      <c r="I3" s="7" t="s">
        <v>30</v>
      </c>
      <c r="K3" s="12" t="s">
        <v>33</v>
      </c>
      <c r="L3" s="83"/>
    </row>
    <row r="4" spans="2:24" ht="18.75" x14ac:dyDescent="0.3">
      <c r="B4" s="2">
        <v>1</v>
      </c>
      <c r="C4" s="3">
        <v>15</v>
      </c>
      <c r="E4" s="2">
        <v>1</v>
      </c>
      <c r="F4" s="3">
        <v>15</v>
      </c>
      <c r="H4" s="2">
        <v>1</v>
      </c>
      <c r="I4" s="3">
        <v>15</v>
      </c>
      <c r="K4" s="13" t="s">
        <v>9</v>
      </c>
      <c r="L4" s="83"/>
    </row>
    <row r="5" spans="2:24" ht="18.75" x14ac:dyDescent="0.3">
      <c r="B5" s="2">
        <v>2</v>
      </c>
      <c r="C5" s="3">
        <v>25</v>
      </c>
      <c r="E5" s="2">
        <v>2</v>
      </c>
      <c r="F5" s="3">
        <v>15.5</v>
      </c>
      <c r="H5" s="2">
        <v>2</v>
      </c>
      <c r="I5" s="3">
        <v>25</v>
      </c>
      <c r="K5" s="14" t="s">
        <v>10</v>
      </c>
      <c r="L5" s="83"/>
    </row>
    <row r="6" spans="2:24" ht="19.5" thickBot="1" x14ac:dyDescent="0.35">
      <c r="B6" s="2">
        <v>3</v>
      </c>
      <c r="C6" s="3">
        <v>25</v>
      </c>
      <c r="E6" s="2">
        <v>3</v>
      </c>
      <c r="F6" s="3">
        <v>14.5</v>
      </c>
      <c r="H6" s="2">
        <v>3</v>
      </c>
      <c r="I6" s="3">
        <v>10</v>
      </c>
      <c r="K6" s="15" t="s">
        <v>11</v>
      </c>
      <c r="L6" s="84"/>
    </row>
    <row r="7" spans="2:24" ht="19.5" thickBot="1" x14ac:dyDescent="0.35">
      <c r="B7" s="2">
        <v>4</v>
      </c>
      <c r="C7" s="3">
        <v>1</v>
      </c>
      <c r="E7" s="2">
        <v>4</v>
      </c>
      <c r="F7" s="25">
        <v>15.1</v>
      </c>
      <c r="H7" s="2">
        <v>4</v>
      </c>
      <c r="I7" s="3">
        <v>10</v>
      </c>
      <c r="K7" s="16" t="s">
        <v>13</v>
      </c>
      <c r="L7" s="18" t="s">
        <v>14</v>
      </c>
    </row>
    <row r="8" spans="2:24" ht="19.5" thickBot="1" x14ac:dyDescent="0.35">
      <c r="B8" s="2">
        <v>5</v>
      </c>
      <c r="C8" s="3">
        <v>13</v>
      </c>
      <c r="E8" s="2">
        <v>5</v>
      </c>
      <c r="F8" s="25">
        <v>14.9</v>
      </c>
      <c r="H8" s="2">
        <v>5</v>
      </c>
      <c r="I8" s="3">
        <v>20</v>
      </c>
      <c r="K8" s="17" t="s">
        <v>15</v>
      </c>
      <c r="L8" s="19" t="s">
        <v>16</v>
      </c>
    </row>
    <row r="9" spans="2:24" ht="18.75" x14ac:dyDescent="0.3">
      <c r="B9" s="2">
        <v>6</v>
      </c>
      <c r="C9" s="3">
        <v>20</v>
      </c>
      <c r="E9" s="2">
        <v>6</v>
      </c>
      <c r="F9" s="3">
        <v>43</v>
      </c>
      <c r="H9" s="2">
        <v>6</v>
      </c>
      <c r="I9" s="3">
        <v>15</v>
      </c>
    </row>
    <row r="10" spans="2:24" ht="18.75" x14ac:dyDescent="0.3">
      <c r="B10" s="2">
        <v>7</v>
      </c>
      <c r="C10" s="3">
        <v>35</v>
      </c>
      <c r="E10" s="2">
        <v>7</v>
      </c>
      <c r="F10" s="3">
        <v>15</v>
      </c>
      <c r="H10" s="2">
        <v>7</v>
      </c>
      <c r="I10" s="3">
        <v>10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2:24" ht="18.75" x14ac:dyDescent="0.3">
      <c r="B11" s="2">
        <v>8</v>
      </c>
      <c r="C11" s="3">
        <v>0</v>
      </c>
      <c r="E11" s="2">
        <v>8</v>
      </c>
      <c r="F11" s="3">
        <v>14.9</v>
      </c>
      <c r="H11" s="2">
        <v>8</v>
      </c>
      <c r="I11" s="3">
        <v>15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2:24" ht="18.75" x14ac:dyDescent="0.3">
      <c r="B12" s="2">
        <v>9</v>
      </c>
      <c r="C12" s="3">
        <v>1</v>
      </c>
      <c r="E12" s="2">
        <v>9</v>
      </c>
      <c r="F12" s="3">
        <v>15.1</v>
      </c>
      <c r="H12" s="2">
        <v>9</v>
      </c>
      <c r="I12" s="3">
        <v>15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2:24" ht="19.5" thickBot="1" x14ac:dyDescent="0.35">
      <c r="B13" s="2">
        <v>10</v>
      </c>
      <c r="C13" s="4">
        <v>15</v>
      </c>
      <c r="E13" s="2">
        <v>10</v>
      </c>
      <c r="F13" s="4">
        <v>15</v>
      </c>
      <c r="H13" s="2">
        <v>10</v>
      </c>
      <c r="I13" s="4">
        <v>15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2:24" ht="9" customHeight="1" thickBot="1" x14ac:dyDescent="0.3"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2:24" ht="18" customHeight="1" x14ac:dyDescent="0.3">
      <c r="B15" s="34" t="s">
        <v>17</v>
      </c>
      <c r="C15" s="9">
        <f>SUM(C4:C13)</f>
        <v>150</v>
      </c>
      <c r="D15" s="26"/>
      <c r="E15" s="8" t="s">
        <v>17</v>
      </c>
      <c r="F15" s="9">
        <f>SUM(F4:F13)</f>
        <v>178</v>
      </c>
      <c r="H15" s="8" t="s">
        <v>17</v>
      </c>
      <c r="I15" s="9">
        <f>SUM(I4:I13)</f>
        <v>150</v>
      </c>
      <c r="K15" s="28" t="s">
        <v>34</v>
      </c>
      <c r="M15" s="26"/>
      <c r="N15" s="26"/>
      <c r="O15" s="26"/>
      <c r="P15" s="26"/>
      <c r="Q15" s="26"/>
      <c r="R15" s="27"/>
      <c r="S15" s="26"/>
      <c r="T15" s="26"/>
      <c r="U15" s="26"/>
      <c r="V15" s="26"/>
      <c r="W15" s="26"/>
      <c r="X15" s="26"/>
    </row>
    <row r="16" spans="2:24" ht="15" customHeight="1" x14ac:dyDescent="0.3">
      <c r="B16" s="34" t="s">
        <v>31</v>
      </c>
      <c r="C16" s="9">
        <f>LARGE(C4:C13,1)</f>
        <v>35</v>
      </c>
      <c r="D16" s="26"/>
      <c r="E16" s="8" t="s">
        <v>31</v>
      </c>
      <c r="F16" s="9">
        <f>LARGE(F4:F13,1)</f>
        <v>43</v>
      </c>
      <c r="H16" s="8" t="s">
        <v>31</v>
      </c>
      <c r="I16" s="9">
        <f>LARGE(I4:I13,1)</f>
        <v>25</v>
      </c>
      <c r="K16" s="29" t="s">
        <v>35</v>
      </c>
      <c r="M16" s="26"/>
      <c r="N16" s="27"/>
      <c r="O16" s="26"/>
      <c r="P16" s="26"/>
      <c r="Q16" s="26"/>
      <c r="R16" s="27"/>
      <c r="S16" s="26"/>
      <c r="T16" s="26"/>
      <c r="U16" s="26"/>
      <c r="V16" s="26"/>
      <c r="W16" s="26"/>
      <c r="X16" s="26"/>
    </row>
    <row r="17" spans="2:24" ht="16.5" customHeight="1" x14ac:dyDescent="0.3">
      <c r="B17" s="34" t="s">
        <v>32</v>
      </c>
      <c r="C17" s="9">
        <f>SMALL(C4:C13,1)</f>
        <v>0</v>
      </c>
      <c r="D17" s="26"/>
      <c r="E17" s="8" t="s">
        <v>32</v>
      </c>
      <c r="F17" s="9">
        <f>SMALL(F4:F13,1)</f>
        <v>14.5</v>
      </c>
      <c r="H17" s="8" t="s">
        <v>32</v>
      </c>
      <c r="I17" s="9">
        <f>SMALL(I4:I13,1)</f>
        <v>10</v>
      </c>
      <c r="K17" s="29" t="s">
        <v>36</v>
      </c>
      <c r="M17" s="26"/>
      <c r="N17" s="27"/>
      <c r="O17" s="26"/>
      <c r="P17" s="26"/>
      <c r="Q17" s="26"/>
      <c r="R17" s="27"/>
      <c r="S17" s="26"/>
      <c r="T17" s="26"/>
      <c r="U17" s="26"/>
      <c r="V17" s="26"/>
      <c r="W17" s="26"/>
      <c r="X17" s="26"/>
    </row>
    <row r="18" spans="2:24" ht="18.75" x14ac:dyDescent="0.3">
      <c r="B18" s="34" t="s">
        <v>0</v>
      </c>
      <c r="C18" s="9">
        <f>AVERAGE(C4:C13)</f>
        <v>15</v>
      </c>
      <c r="D18" s="26"/>
      <c r="E18" s="8" t="s">
        <v>0</v>
      </c>
      <c r="F18" s="9">
        <f>AVERAGE(F4:F13)</f>
        <v>17.8</v>
      </c>
      <c r="H18" s="8" t="s">
        <v>0</v>
      </c>
      <c r="I18" s="9">
        <f>AVERAGE(I4:I13)</f>
        <v>15</v>
      </c>
      <c r="K18" s="29" t="s">
        <v>37</v>
      </c>
      <c r="M18" s="26"/>
      <c r="N18" s="27"/>
      <c r="O18" s="26"/>
      <c r="P18" s="26"/>
      <c r="Q18" s="26"/>
      <c r="R18" s="27"/>
      <c r="S18" s="26"/>
      <c r="T18" s="26"/>
      <c r="U18" s="26"/>
      <c r="V18" s="26"/>
      <c r="W18" s="26"/>
      <c r="X18" s="26"/>
    </row>
    <row r="19" spans="2:24" ht="18.75" x14ac:dyDescent="0.3">
      <c r="B19" s="8" t="s">
        <v>1</v>
      </c>
      <c r="C19" s="10">
        <f>MEDIAN(C4:C13)</f>
        <v>15</v>
      </c>
      <c r="D19" s="26"/>
      <c r="E19" s="8" t="s">
        <v>1</v>
      </c>
      <c r="F19" s="9">
        <f>MEDIAN(F4:F13)</f>
        <v>15</v>
      </c>
      <c r="H19" s="8" t="s">
        <v>1</v>
      </c>
      <c r="I19" s="9">
        <f>MEDIAN(I4:I13)</f>
        <v>15</v>
      </c>
      <c r="K19" s="29" t="s">
        <v>38</v>
      </c>
      <c r="M19" s="26"/>
      <c r="N19" s="27"/>
      <c r="O19" s="26"/>
      <c r="P19" s="26"/>
      <c r="Q19" s="26"/>
      <c r="R19" s="27"/>
      <c r="S19" s="26"/>
      <c r="T19" s="26"/>
      <c r="U19" s="26"/>
      <c r="V19" s="26"/>
      <c r="W19" s="26"/>
      <c r="X19" s="26"/>
    </row>
    <row r="20" spans="2:24" ht="18.75" x14ac:dyDescent="0.3">
      <c r="B20" s="8" t="s">
        <v>2</v>
      </c>
      <c r="C20" s="8">
        <f>_xlfn.MODE.MULT(C4:C13)</f>
        <v>15</v>
      </c>
      <c r="D20" s="26"/>
      <c r="E20" s="8" t="s">
        <v>2</v>
      </c>
      <c r="F20" s="9">
        <f>_xlfn.MODE.MULT(F4:F13)</f>
        <v>15</v>
      </c>
      <c r="H20" s="8" t="s">
        <v>2</v>
      </c>
      <c r="I20" s="9">
        <f>_xlfn.MODE.MULT(I4:I13)</f>
        <v>15</v>
      </c>
      <c r="K20" s="29" t="s">
        <v>39</v>
      </c>
      <c r="M20" s="26"/>
      <c r="N20" s="27"/>
      <c r="O20" s="26"/>
      <c r="P20" s="26"/>
      <c r="Q20" s="26"/>
      <c r="R20" s="27"/>
      <c r="S20" s="26"/>
      <c r="T20" s="26"/>
      <c r="U20" s="26"/>
      <c r="V20" s="26"/>
      <c r="W20" s="26"/>
      <c r="X20" s="26"/>
    </row>
    <row r="21" spans="2:24" ht="18.75" x14ac:dyDescent="0.3">
      <c r="B21" s="8" t="s">
        <v>3</v>
      </c>
      <c r="C21" s="9">
        <f>C16-C17</f>
        <v>35</v>
      </c>
      <c r="D21" s="26"/>
      <c r="E21" s="8" t="s">
        <v>3</v>
      </c>
      <c r="F21" s="9">
        <f>F16-F17</f>
        <v>28.5</v>
      </c>
      <c r="H21" s="8" t="s">
        <v>3</v>
      </c>
      <c r="I21" s="9">
        <f>I16-I17</f>
        <v>15</v>
      </c>
      <c r="K21" s="29" t="s">
        <v>40</v>
      </c>
      <c r="M21" s="26"/>
      <c r="N21" s="27"/>
      <c r="O21" s="26"/>
      <c r="P21" s="26"/>
      <c r="Q21" s="26"/>
      <c r="R21" s="27"/>
      <c r="S21" s="26"/>
      <c r="T21" s="26"/>
      <c r="U21" s="26"/>
      <c r="V21" s="26"/>
      <c r="W21" s="26"/>
      <c r="X21" s="26"/>
    </row>
    <row r="22" spans="2:24" ht="18.75" x14ac:dyDescent="0.3">
      <c r="B22" s="8" t="s">
        <v>4</v>
      </c>
      <c r="C22" s="9">
        <f>_xlfn.VAR.P(C4:C13)</f>
        <v>124.6</v>
      </c>
      <c r="D22" s="26"/>
      <c r="E22" s="8" t="s">
        <v>4</v>
      </c>
      <c r="F22" s="9">
        <f>_xlfn.VAR.P(F4:F13)</f>
        <v>70.614000000000019</v>
      </c>
      <c r="H22" s="8" t="s">
        <v>4</v>
      </c>
      <c r="I22" s="9">
        <f>_xlfn.VAR.P(I4:I13)</f>
        <v>20</v>
      </c>
      <c r="K22" s="29" t="s">
        <v>41</v>
      </c>
      <c r="M22" s="26"/>
      <c r="N22" s="27"/>
      <c r="O22" s="26"/>
      <c r="P22" s="26"/>
      <c r="Q22" s="26"/>
      <c r="R22" s="27"/>
      <c r="S22" s="26"/>
      <c r="T22" s="26"/>
      <c r="U22" s="26"/>
      <c r="V22" s="26"/>
      <c r="W22" s="26"/>
      <c r="X22" s="26"/>
    </row>
    <row r="23" spans="2:24" ht="18.75" x14ac:dyDescent="0.3">
      <c r="B23" s="8" t="s">
        <v>6</v>
      </c>
      <c r="C23" s="9">
        <f>_xlfn.STDEV.P(C4:C13)</f>
        <v>11.16243700990066</v>
      </c>
      <c r="D23" s="26"/>
      <c r="E23" s="8" t="s">
        <v>6</v>
      </c>
      <c r="F23" s="9">
        <f>_xlfn.STDEV.P(F4:F13)</f>
        <v>8.403213670971363</v>
      </c>
      <c r="H23" s="8" t="s">
        <v>6</v>
      </c>
      <c r="I23" s="9">
        <f>_xlfn.STDEV.P(I4:I13)</f>
        <v>4.4721359549995796</v>
      </c>
      <c r="K23" s="29" t="s">
        <v>42</v>
      </c>
      <c r="M23" s="26"/>
      <c r="N23" s="27"/>
      <c r="O23" s="26"/>
      <c r="P23" s="26"/>
      <c r="Q23" s="26"/>
      <c r="R23" s="27"/>
      <c r="S23" s="26"/>
      <c r="T23" s="26"/>
      <c r="U23" s="26"/>
      <c r="V23" s="26"/>
      <c r="W23" s="26"/>
      <c r="X23" s="26"/>
    </row>
    <row r="24" spans="2:24" ht="19.5" thickBot="1" x14ac:dyDescent="0.35">
      <c r="B24" s="8" t="s">
        <v>5</v>
      </c>
      <c r="C24" s="33">
        <v>74416</v>
      </c>
      <c r="D24" s="26"/>
      <c r="E24" s="8" t="s">
        <v>5</v>
      </c>
      <c r="F24" s="9">
        <f>(F23/F18) * 100</f>
        <v>47.209065567254846</v>
      </c>
      <c r="H24" s="8" t="s">
        <v>5</v>
      </c>
      <c r="I24" s="9">
        <f>(I23/I18) * 100</f>
        <v>29.814239699997199</v>
      </c>
      <c r="K24" s="30" t="s">
        <v>12</v>
      </c>
      <c r="M24" s="26"/>
      <c r="N24" s="27"/>
      <c r="O24" s="26"/>
      <c r="P24" s="26"/>
      <c r="Q24" s="26"/>
      <c r="R24" s="27"/>
      <c r="S24" s="26"/>
      <c r="T24" s="26"/>
      <c r="U24" s="26"/>
      <c r="V24" s="26"/>
      <c r="W24" s="26"/>
      <c r="X24" s="26"/>
    </row>
    <row r="25" spans="2:24" ht="18.75" x14ac:dyDescent="0.3">
      <c r="M25" s="26"/>
      <c r="N25" s="27"/>
      <c r="O25" s="26"/>
      <c r="P25" s="26"/>
      <c r="Q25" s="26"/>
      <c r="R25" s="26"/>
      <c r="S25" s="26"/>
      <c r="T25" s="26"/>
      <c r="U25" s="26"/>
      <c r="V25" s="26"/>
      <c r="W25" s="26"/>
      <c r="X25" s="26"/>
    </row>
    <row r="26" spans="2:24" x14ac:dyDescent="0.25"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spans="2:24" x14ac:dyDescent="0.25">
      <c r="B27" s="85"/>
      <c r="C27" s="85"/>
      <c r="O27" s="26"/>
      <c r="P27" s="26"/>
      <c r="Q27" s="26"/>
      <c r="R27" s="26"/>
      <c r="S27" s="26"/>
      <c r="T27" s="26"/>
      <c r="U27" s="26"/>
      <c r="V27" s="26"/>
      <c r="W27" s="26"/>
      <c r="X27" s="26"/>
    </row>
    <row r="28" spans="2:24" x14ac:dyDescent="0.25">
      <c r="B28" s="20"/>
      <c r="C28" s="20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spans="2:24" x14ac:dyDescent="0.25">
      <c r="O29" s="26"/>
      <c r="P29" s="26"/>
      <c r="Q29" s="26"/>
      <c r="R29" s="26"/>
      <c r="S29" s="26"/>
      <c r="T29" s="26"/>
      <c r="U29" s="26"/>
      <c r="V29" s="26"/>
      <c r="W29" s="26"/>
      <c r="X29" s="26"/>
    </row>
  </sheetData>
  <mergeCells count="5">
    <mergeCell ref="B2:C2"/>
    <mergeCell ref="E2:F2"/>
    <mergeCell ref="H2:I2"/>
    <mergeCell ref="L2:L6"/>
    <mergeCell ref="B27:C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1B21-FD6A-47DB-BA28-646377923D27}">
  <dimension ref="B1:O23"/>
  <sheetViews>
    <sheetView showGridLines="0" workbookViewId="0">
      <selection activeCell="Q14" sqref="Q14"/>
    </sheetView>
  </sheetViews>
  <sheetFormatPr defaultRowHeight="15" x14ac:dyDescent="0.25"/>
  <cols>
    <col min="2" max="2" width="17" bestFit="1" customWidth="1"/>
    <col min="3" max="3" width="23.140625" bestFit="1" customWidth="1"/>
    <col min="4" max="4" width="7.140625" customWidth="1"/>
    <col min="6" max="6" width="18" bestFit="1" customWidth="1"/>
    <col min="7" max="7" width="22.140625" bestFit="1" customWidth="1"/>
    <col min="8" max="8" width="18.42578125" bestFit="1" customWidth="1"/>
    <col min="9" max="9" width="18.85546875" bestFit="1" customWidth="1"/>
    <col min="10" max="10" width="2.7109375" customWidth="1"/>
    <col min="12" max="12" width="22.5703125" bestFit="1" customWidth="1"/>
    <col min="13" max="13" width="28.7109375" customWidth="1"/>
    <col min="14" max="14" width="15.42578125" customWidth="1"/>
    <col min="15" max="15" width="18.85546875" bestFit="1" customWidth="1"/>
  </cols>
  <sheetData>
    <row r="1" spans="2:15" ht="15.75" thickBot="1" x14ac:dyDescent="0.3"/>
    <row r="2" spans="2:15" ht="24" thickBot="1" x14ac:dyDescent="0.4">
      <c r="B2" s="86" t="s">
        <v>73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8"/>
    </row>
    <row r="3" spans="2:15" ht="15.75" thickBot="1" x14ac:dyDescent="0.3"/>
    <row r="4" spans="2:15" ht="27" thickBot="1" x14ac:dyDescent="0.45">
      <c r="B4" s="89" t="s">
        <v>43</v>
      </c>
      <c r="C4" s="90"/>
      <c r="F4" s="91" t="s">
        <v>48</v>
      </c>
      <c r="G4" s="92"/>
      <c r="H4" s="92"/>
      <c r="I4" s="93"/>
      <c r="L4" s="91" t="s">
        <v>53</v>
      </c>
      <c r="M4" s="92"/>
      <c r="N4" s="92"/>
      <c r="O4" s="93"/>
    </row>
    <row r="5" spans="2:15" ht="24" thickBot="1" x14ac:dyDescent="0.4">
      <c r="B5" s="39" t="s">
        <v>44</v>
      </c>
      <c r="C5" s="40" t="s">
        <v>45</v>
      </c>
      <c r="F5" s="39" t="s">
        <v>49</v>
      </c>
      <c r="G5" s="45" t="s">
        <v>50</v>
      </c>
      <c r="H5" s="45" t="s">
        <v>51</v>
      </c>
      <c r="I5" s="40" t="s">
        <v>52</v>
      </c>
      <c r="L5" s="52" t="s">
        <v>61</v>
      </c>
      <c r="M5" s="53" t="s">
        <v>54</v>
      </c>
      <c r="N5" s="53" t="s">
        <v>55</v>
      </c>
      <c r="O5" s="54" t="s">
        <v>52</v>
      </c>
    </row>
    <row r="6" spans="2:15" ht="18.75" x14ac:dyDescent="0.3">
      <c r="B6" s="58">
        <v>1</v>
      </c>
      <c r="C6" s="42" t="s">
        <v>18</v>
      </c>
      <c r="F6" s="41">
        <v>100</v>
      </c>
      <c r="G6" s="46">
        <v>43466</v>
      </c>
      <c r="H6" s="43">
        <v>15</v>
      </c>
      <c r="I6" s="61">
        <v>1</v>
      </c>
      <c r="L6" s="55">
        <v>230</v>
      </c>
      <c r="M6" s="56" t="s">
        <v>56</v>
      </c>
      <c r="N6" s="65">
        <v>43466</v>
      </c>
      <c r="O6" s="64">
        <v>1</v>
      </c>
    </row>
    <row r="7" spans="2:15" ht="18.75" x14ac:dyDescent="0.3">
      <c r="B7" s="59">
        <v>2</v>
      </c>
      <c r="C7" s="36" t="s">
        <v>19</v>
      </c>
      <c r="F7" s="35">
        <v>200</v>
      </c>
      <c r="G7" s="47">
        <v>43466</v>
      </c>
      <c r="H7" s="57">
        <v>76</v>
      </c>
      <c r="I7" s="62">
        <v>1</v>
      </c>
      <c r="L7" s="35">
        <v>231</v>
      </c>
      <c r="M7" s="44" t="s">
        <v>57</v>
      </c>
      <c r="N7" s="47">
        <v>43527</v>
      </c>
      <c r="O7" s="62">
        <v>2</v>
      </c>
    </row>
    <row r="8" spans="2:15" ht="18.75" x14ac:dyDescent="0.3">
      <c r="B8" s="59">
        <v>3</v>
      </c>
      <c r="C8" s="36" t="s">
        <v>20</v>
      </c>
      <c r="F8" s="35">
        <v>300</v>
      </c>
      <c r="G8" s="47">
        <v>43498</v>
      </c>
      <c r="H8" s="57">
        <v>10</v>
      </c>
      <c r="I8" s="62">
        <v>1</v>
      </c>
      <c r="L8" s="35">
        <v>232</v>
      </c>
      <c r="M8" s="44" t="s">
        <v>56</v>
      </c>
      <c r="N8" s="47">
        <v>43558</v>
      </c>
      <c r="O8" s="62">
        <v>4</v>
      </c>
    </row>
    <row r="9" spans="2:15" ht="18.75" x14ac:dyDescent="0.3">
      <c r="B9" s="59">
        <v>4</v>
      </c>
      <c r="C9" s="36" t="s">
        <v>46</v>
      </c>
      <c r="F9" s="35">
        <v>400</v>
      </c>
      <c r="G9" s="47">
        <v>43527</v>
      </c>
      <c r="H9" s="57">
        <v>23</v>
      </c>
      <c r="I9" s="62">
        <v>2</v>
      </c>
      <c r="L9" s="35">
        <v>233</v>
      </c>
      <c r="M9" s="44" t="s">
        <v>58</v>
      </c>
      <c r="N9" s="47">
        <v>43593</v>
      </c>
      <c r="O9" s="62">
        <v>2</v>
      </c>
    </row>
    <row r="10" spans="2:15" ht="19.5" thickBot="1" x14ac:dyDescent="0.35">
      <c r="B10" s="60">
        <v>5</v>
      </c>
      <c r="C10" s="38" t="s">
        <v>47</v>
      </c>
      <c r="F10" s="35">
        <v>500</v>
      </c>
      <c r="G10" s="47">
        <v>43528</v>
      </c>
      <c r="H10" s="57">
        <v>32</v>
      </c>
      <c r="I10" s="62">
        <v>2</v>
      </c>
      <c r="L10" s="35">
        <v>234</v>
      </c>
      <c r="M10" s="44" t="s">
        <v>59</v>
      </c>
      <c r="N10" s="47">
        <v>43617</v>
      </c>
      <c r="O10" s="62">
        <v>2</v>
      </c>
    </row>
    <row r="11" spans="2:15" ht="19.5" thickBot="1" x14ac:dyDescent="0.35">
      <c r="F11" s="35">
        <v>600</v>
      </c>
      <c r="G11" s="47">
        <v>43529</v>
      </c>
      <c r="H11" s="57">
        <v>18</v>
      </c>
      <c r="I11" s="62">
        <v>3</v>
      </c>
      <c r="L11" s="37">
        <v>235</v>
      </c>
      <c r="M11" s="50" t="s">
        <v>60</v>
      </c>
      <c r="N11" s="51">
        <v>43649</v>
      </c>
      <c r="O11" s="63">
        <v>5</v>
      </c>
    </row>
    <row r="12" spans="2:15" ht="18.75" x14ac:dyDescent="0.3">
      <c r="F12" s="35">
        <v>700</v>
      </c>
      <c r="G12" s="47">
        <v>43557</v>
      </c>
      <c r="H12" s="57">
        <v>23</v>
      </c>
      <c r="I12" s="62">
        <v>1</v>
      </c>
      <c r="L12" s="48"/>
      <c r="M12" s="48"/>
      <c r="N12" s="49"/>
      <c r="O12" s="49"/>
    </row>
    <row r="13" spans="2:15" ht="18.75" x14ac:dyDescent="0.3">
      <c r="F13" s="35">
        <v>800</v>
      </c>
      <c r="G13" s="47">
        <v>43558</v>
      </c>
      <c r="H13" s="57">
        <v>65</v>
      </c>
      <c r="I13" s="62">
        <v>4</v>
      </c>
      <c r="L13" s="48"/>
      <c r="M13" s="48"/>
      <c r="N13" s="49"/>
      <c r="O13" s="49"/>
    </row>
    <row r="14" spans="2:15" ht="18.75" x14ac:dyDescent="0.3">
      <c r="F14" s="35">
        <v>900</v>
      </c>
      <c r="G14" s="47">
        <v>43559</v>
      </c>
      <c r="H14" s="57">
        <v>24</v>
      </c>
      <c r="I14" s="62">
        <v>1</v>
      </c>
      <c r="L14" s="48"/>
      <c r="M14" s="48"/>
      <c r="N14" s="49"/>
      <c r="O14" s="49"/>
    </row>
    <row r="15" spans="2:15" ht="18.75" x14ac:dyDescent="0.3">
      <c r="F15" s="35">
        <v>1000</v>
      </c>
      <c r="G15" s="47">
        <v>43592</v>
      </c>
      <c r="H15" s="57">
        <v>23</v>
      </c>
      <c r="I15" s="62">
        <v>2</v>
      </c>
      <c r="L15" s="48"/>
      <c r="M15" s="48"/>
      <c r="N15" s="49"/>
      <c r="O15" s="49"/>
    </row>
    <row r="16" spans="2:15" ht="18.75" x14ac:dyDescent="0.3">
      <c r="F16" s="35">
        <v>1100</v>
      </c>
      <c r="G16" s="47">
        <v>43593</v>
      </c>
      <c r="H16" s="57">
        <v>32</v>
      </c>
      <c r="I16" s="62">
        <v>2</v>
      </c>
    </row>
    <row r="17" spans="6:9" ht="18.75" x14ac:dyDescent="0.3">
      <c r="F17" s="35">
        <v>1200</v>
      </c>
      <c r="G17" s="47">
        <v>43594</v>
      </c>
      <c r="H17" s="57">
        <v>18</v>
      </c>
      <c r="I17" s="62">
        <v>5</v>
      </c>
    </row>
    <row r="18" spans="6:9" ht="18.75" x14ac:dyDescent="0.3">
      <c r="F18" s="35">
        <v>1300</v>
      </c>
      <c r="G18" s="47">
        <v>43595</v>
      </c>
      <c r="H18" s="57">
        <v>16</v>
      </c>
      <c r="I18" s="62">
        <v>5</v>
      </c>
    </row>
    <row r="19" spans="6:9" ht="18.75" x14ac:dyDescent="0.3">
      <c r="F19" s="35">
        <v>1400</v>
      </c>
      <c r="G19" s="47">
        <v>43617</v>
      </c>
      <c r="H19" s="57">
        <v>53</v>
      </c>
      <c r="I19" s="62">
        <v>2</v>
      </c>
    </row>
    <row r="20" spans="6:9" ht="18.75" x14ac:dyDescent="0.3">
      <c r="F20" s="35">
        <v>1500</v>
      </c>
      <c r="G20" s="47">
        <v>43617</v>
      </c>
      <c r="H20" s="57">
        <v>12</v>
      </c>
      <c r="I20" s="62">
        <v>1</v>
      </c>
    </row>
    <row r="21" spans="6:9" ht="18.75" x14ac:dyDescent="0.3">
      <c r="F21" s="35">
        <v>1600</v>
      </c>
      <c r="G21" s="47">
        <v>43649</v>
      </c>
      <c r="H21" s="57">
        <v>89</v>
      </c>
      <c r="I21" s="62">
        <v>5</v>
      </c>
    </row>
    <row r="22" spans="6:9" ht="18.75" x14ac:dyDescent="0.3">
      <c r="F22" s="35">
        <v>1700</v>
      </c>
      <c r="G22" s="47">
        <v>43682</v>
      </c>
      <c r="H22" s="57">
        <v>14</v>
      </c>
      <c r="I22" s="62">
        <v>5</v>
      </c>
    </row>
    <row r="23" spans="6:9" ht="19.5" thickBot="1" x14ac:dyDescent="0.35">
      <c r="F23" s="37">
        <v>1800</v>
      </c>
      <c r="G23" s="51">
        <v>43683</v>
      </c>
      <c r="H23" s="50">
        <v>16</v>
      </c>
      <c r="I23" s="63">
        <v>1</v>
      </c>
    </row>
  </sheetData>
  <mergeCells count="4">
    <mergeCell ref="B2:O2"/>
    <mergeCell ref="B4:C4"/>
    <mergeCell ref="F4:I4"/>
    <mergeCell ref="L4:O4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4A34-26FF-47E1-94E1-E67D220B481D}">
  <dimension ref="B1:M49"/>
  <sheetViews>
    <sheetView workbookViewId="0">
      <selection activeCell="N14" sqref="N14"/>
    </sheetView>
  </sheetViews>
  <sheetFormatPr defaultRowHeight="15" x14ac:dyDescent="0.25"/>
  <cols>
    <col min="1" max="1" width="5.7109375" style="1" customWidth="1"/>
    <col min="2" max="2" width="17" style="1" customWidth="1"/>
    <col min="3" max="3" width="11.85546875" style="1" customWidth="1"/>
    <col min="4" max="4" width="10.140625" style="1" customWidth="1"/>
    <col min="5" max="5" width="23" style="1" customWidth="1"/>
    <col min="6" max="6" width="6.42578125" style="1" customWidth="1"/>
    <col min="7" max="7" width="15.5703125" style="1" bestFit="1" customWidth="1"/>
    <col min="8" max="8" width="11.28515625" style="1" customWidth="1"/>
    <col min="9" max="9" width="9.5703125" style="1" customWidth="1"/>
    <col min="10" max="11" width="25.140625" style="1" customWidth="1"/>
    <col min="12" max="12" width="9.5703125" style="1" bestFit="1" customWidth="1"/>
    <col min="13" max="13" width="18.85546875" style="1" bestFit="1" customWidth="1"/>
    <col min="14" max="16384" width="9.140625" style="1"/>
  </cols>
  <sheetData>
    <row r="1" spans="2:10" ht="15.75" thickBot="1" x14ac:dyDescent="0.3"/>
    <row r="2" spans="2:10" ht="23.25" customHeight="1" thickBot="1" x14ac:dyDescent="0.4">
      <c r="B2" s="86" t="s">
        <v>72</v>
      </c>
      <c r="C2" s="87"/>
      <c r="D2" s="87"/>
      <c r="E2" s="87"/>
      <c r="F2" s="87"/>
      <c r="G2" s="87"/>
      <c r="H2" s="87"/>
      <c r="I2" s="87"/>
      <c r="J2" s="88"/>
    </row>
    <row r="3" spans="2:10" ht="15.75" thickBot="1" x14ac:dyDescent="0.3"/>
    <row r="4" spans="2:10" ht="29.25" thickBot="1" x14ac:dyDescent="0.5">
      <c r="B4" s="95" t="s">
        <v>70</v>
      </c>
      <c r="C4" s="96"/>
      <c r="D4" s="96"/>
      <c r="E4" s="97"/>
      <c r="G4" s="98" t="s">
        <v>71</v>
      </c>
      <c r="H4" s="99"/>
      <c r="I4" s="99"/>
      <c r="J4" s="100"/>
    </row>
    <row r="5" spans="2:10" ht="15.75" thickBot="1" x14ac:dyDescent="0.3"/>
    <row r="6" spans="2:10" ht="27" thickBot="1" x14ac:dyDescent="0.45">
      <c r="B6" s="66" t="s">
        <v>62</v>
      </c>
      <c r="C6" s="67" t="s">
        <v>29</v>
      </c>
      <c r="D6" s="67" t="s">
        <v>30</v>
      </c>
      <c r="E6" s="68" t="s">
        <v>53</v>
      </c>
      <c r="G6" s="66" t="s">
        <v>62</v>
      </c>
      <c r="H6" s="67" t="s">
        <v>29</v>
      </c>
      <c r="I6" s="67" t="s">
        <v>30</v>
      </c>
      <c r="J6" s="68" t="s">
        <v>53</v>
      </c>
    </row>
    <row r="7" spans="2:10" ht="18.75" customHeight="1" x14ac:dyDescent="0.3">
      <c r="B7" s="69" t="s">
        <v>63</v>
      </c>
      <c r="C7" s="46">
        <v>43466</v>
      </c>
      <c r="D7" s="43">
        <v>15</v>
      </c>
      <c r="E7" s="7" t="s">
        <v>69</v>
      </c>
      <c r="G7" s="69" t="s">
        <v>63</v>
      </c>
      <c r="H7" s="46">
        <v>43466</v>
      </c>
      <c r="I7" s="43">
        <v>15</v>
      </c>
      <c r="J7" s="7" t="s">
        <v>69</v>
      </c>
    </row>
    <row r="8" spans="2:10" ht="18.75" customHeight="1" x14ac:dyDescent="0.3">
      <c r="B8" s="2" t="s">
        <v>63</v>
      </c>
      <c r="C8" s="47">
        <v>43466</v>
      </c>
      <c r="D8" s="57">
        <v>76</v>
      </c>
      <c r="E8" s="3" t="s">
        <v>68</v>
      </c>
      <c r="G8" s="2" t="s">
        <v>63</v>
      </c>
      <c r="H8" s="47">
        <v>43466</v>
      </c>
      <c r="I8" s="57">
        <v>76</v>
      </c>
      <c r="J8" s="36" t="s">
        <v>56</v>
      </c>
    </row>
    <row r="9" spans="2:10" ht="18.75" customHeight="1" x14ac:dyDescent="0.3">
      <c r="B9" s="2" t="s">
        <v>63</v>
      </c>
      <c r="C9" s="47">
        <v>43498</v>
      </c>
      <c r="D9" s="57">
        <v>10</v>
      </c>
      <c r="E9" s="3" t="s">
        <v>69</v>
      </c>
      <c r="G9" s="2" t="s">
        <v>63</v>
      </c>
      <c r="H9" s="47">
        <v>43498</v>
      </c>
      <c r="I9" s="57">
        <v>10</v>
      </c>
      <c r="J9" s="3" t="s">
        <v>69</v>
      </c>
    </row>
    <row r="10" spans="2:10" ht="18.75" customHeight="1" x14ac:dyDescent="0.3">
      <c r="B10" s="2" t="s">
        <v>64</v>
      </c>
      <c r="C10" s="47">
        <v>43527</v>
      </c>
      <c r="D10" s="57">
        <v>23</v>
      </c>
      <c r="E10" s="3" t="s">
        <v>68</v>
      </c>
      <c r="G10" s="2" t="s">
        <v>64</v>
      </c>
      <c r="H10" s="47">
        <v>43527</v>
      </c>
      <c r="I10" s="57">
        <v>23</v>
      </c>
      <c r="J10" s="36" t="s">
        <v>57</v>
      </c>
    </row>
    <row r="11" spans="2:10" ht="18.75" customHeight="1" x14ac:dyDescent="0.3">
      <c r="B11" s="2" t="s">
        <v>64</v>
      </c>
      <c r="C11" s="47">
        <v>43528</v>
      </c>
      <c r="D11" s="57">
        <v>32</v>
      </c>
      <c r="E11" s="3" t="s">
        <v>69</v>
      </c>
      <c r="G11" s="2" t="s">
        <v>64</v>
      </c>
      <c r="H11" s="47">
        <v>43528</v>
      </c>
      <c r="I11" s="57">
        <v>32</v>
      </c>
      <c r="J11" s="3" t="s">
        <v>69</v>
      </c>
    </row>
    <row r="12" spans="2:10" ht="18.75" customHeight="1" x14ac:dyDescent="0.3">
      <c r="B12" s="2" t="s">
        <v>65</v>
      </c>
      <c r="C12" s="47">
        <v>43529</v>
      </c>
      <c r="D12" s="57">
        <v>18</v>
      </c>
      <c r="E12" s="3" t="s">
        <v>69</v>
      </c>
      <c r="G12" s="2" t="s">
        <v>65</v>
      </c>
      <c r="H12" s="47">
        <v>43529</v>
      </c>
      <c r="I12" s="57">
        <v>18</v>
      </c>
      <c r="J12" s="3" t="s">
        <v>69</v>
      </c>
    </row>
    <row r="13" spans="2:10" ht="18.75" customHeight="1" x14ac:dyDescent="0.3">
      <c r="B13" s="2" t="s">
        <v>63</v>
      </c>
      <c r="C13" s="47">
        <v>43557</v>
      </c>
      <c r="D13" s="57">
        <v>23</v>
      </c>
      <c r="E13" s="3" t="s">
        <v>69</v>
      </c>
      <c r="G13" s="2" t="s">
        <v>63</v>
      </c>
      <c r="H13" s="47">
        <v>43557</v>
      </c>
      <c r="I13" s="57">
        <v>23</v>
      </c>
      <c r="J13" s="3" t="s">
        <v>69</v>
      </c>
    </row>
    <row r="14" spans="2:10" ht="18.75" customHeight="1" x14ac:dyDescent="0.3">
      <c r="B14" s="2" t="s">
        <v>66</v>
      </c>
      <c r="C14" s="47">
        <v>43558</v>
      </c>
      <c r="D14" s="57">
        <v>65</v>
      </c>
      <c r="E14" s="3" t="s">
        <v>68</v>
      </c>
      <c r="G14" s="2" t="s">
        <v>66</v>
      </c>
      <c r="H14" s="47">
        <v>43558</v>
      </c>
      <c r="I14" s="57">
        <v>65</v>
      </c>
      <c r="J14" s="36" t="s">
        <v>56</v>
      </c>
    </row>
    <row r="15" spans="2:10" ht="18.75" customHeight="1" x14ac:dyDescent="0.3">
      <c r="B15" s="2" t="s">
        <v>63</v>
      </c>
      <c r="C15" s="47">
        <v>43559</v>
      </c>
      <c r="D15" s="57">
        <v>24</v>
      </c>
      <c r="E15" s="3" t="s">
        <v>69</v>
      </c>
      <c r="G15" s="2" t="s">
        <v>63</v>
      </c>
      <c r="H15" s="47">
        <v>43559</v>
      </c>
      <c r="I15" s="57">
        <v>24</v>
      </c>
      <c r="J15" s="3" t="s">
        <v>69</v>
      </c>
    </row>
    <row r="16" spans="2:10" ht="18.75" customHeight="1" x14ac:dyDescent="0.3">
      <c r="B16" s="2" t="s">
        <v>64</v>
      </c>
      <c r="C16" s="47">
        <v>43592</v>
      </c>
      <c r="D16" s="57">
        <v>23</v>
      </c>
      <c r="E16" s="3" t="s">
        <v>69</v>
      </c>
      <c r="G16" s="2" t="s">
        <v>64</v>
      </c>
      <c r="H16" s="47">
        <v>43592</v>
      </c>
      <c r="I16" s="57">
        <v>23</v>
      </c>
      <c r="J16" s="3" t="s">
        <v>69</v>
      </c>
    </row>
    <row r="17" spans="2:13" ht="18.75" customHeight="1" x14ac:dyDescent="0.3">
      <c r="B17" s="2" t="s">
        <v>64</v>
      </c>
      <c r="C17" s="47">
        <v>43593</v>
      </c>
      <c r="D17" s="57">
        <v>32</v>
      </c>
      <c r="E17" s="3" t="s">
        <v>68</v>
      </c>
      <c r="G17" s="2" t="s">
        <v>64</v>
      </c>
      <c r="H17" s="47">
        <v>43593</v>
      </c>
      <c r="I17" s="57">
        <v>32</v>
      </c>
      <c r="J17" s="36" t="s">
        <v>58</v>
      </c>
    </row>
    <row r="18" spans="2:13" ht="18.75" customHeight="1" x14ac:dyDescent="0.3">
      <c r="B18" s="2" t="s">
        <v>67</v>
      </c>
      <c r="C18" s="47">
        <v>43594</v>
      </c>
      <c r="D18" s="57">
        <v>18</v>
      </c>
      <c r="E18" s="3" t="s">
        <v>69</v>
      </c>
      <c r="G18" s="2" t="s">
        <v>67</v>
      </c>
      <c r="H18" s="47">
        <v>43594</v>
      </c>
      <c r="I18" s="57">
        <v>18</v>
      </c>
      <c r="J18" s="3" t="s">
        <v>69</v>
      </c>
    </row>
    <row r="19" spans="2:13" ht="18.75" customHeight="1" x14ac:dyDescent="0.3">
      <c r="B19" s="2" t="s">
        <v>67</v>
      </c>
      <c r="C19" s="47">
        <v>43595</v>
      </c>
      <c r="D19" s="57">
        <v>16</v>
      </c>
      <c r="E19" s="3" t="s">
        <v>69</v>
      </c>
      <c r="G19" s="2" t="s">
        <v>67</v>
      </c>
      <c r="H19" s="47">
        <v>43595</v>
      </c>
      <c r="I19" s="57">
        <v>16</v>
      </c>
      <c r="J19" s="3" t="s">
        <v>69</v>
      </c>
    </row>
    <row r="20" spans="2:13" ht="18.75" customHeight="1" x14ac:dyDescent="0.3">
      <c r="B20" s="2" t="s">
        <v>64</v>
      </c>
      <c r="C20" s="47">
        <v>43617</v>
      </c>
      <c r="D20" s="57">
        <v>53</v>
      </c>
      <c r="E20" s="3" t="s">
        <v>68</v>
      </c>
      <c r="G20" s="2" t="s">
        <v>64</v>
      </c>
      <c r="H20" s="47">
        <v>43617</v>
      </c>
      <c r="I20" s="57">
        <v>53</v>
      </c>
      <c r="J20" s="36" t="s">
        <v>59</v>
      </c>
    </row>
    <row r="21" spans="2:13" ht="18.75" customHeight="1" x14ac:dyDescent="0.3">
      <c r="B21" s="2" t="s">
        <v>63</v>
      </c>
      <c r="C21" s="47">
        <v>43617</v>
      </c>
      <c r="D21" s="57">
        <v>12</v>
      </c>
      <c r="E21" s="3" t="s">
        <v>69</v>
      </c>
      <c r="G21" s="2" t="s">
        <v>63</v>
      </c>
      <c r="H21" s="47">
        <v>43617</v>
      </c>
      <c r="I21" s="57">
        <v>12</v>
      </c>
      <c r="J21" s="3" t="s">
        <v>69</v>
      </c>
    </row>
    <row r="22" spans="2:13" ht="18.75" customHeight="1" x14ac:dyDescent="0.3">
      <c r="B22" s="2" t="s">
        <v>67</v>
      </c>
      <c r="C22" s="47">
        <v>43649</v>
      </c>
      <c r="D22" s="57">
        <v>89</v>
      </c>
      <c r="E22" s="3" t="s">
        <v>68</v>
      </c>
      <c r="G22" s="2" t="s">
        <v>67</v>
      </c>
      <c r="H22" s="47">
        <v>43649</v>
      </c>
      <c r="I22" s="57">
        <v>89</v>
      </c>
      <c r="J22" s="36" t="s">
        <v>60</v>
      </c>
    </row>
    <row r="23" spans="2:13" ht="18.75" customHeight="1" x14ac:dyDescent="0.3">
      <c r="B23" s="2" t="s">
        <v>67</v>
      </c>
      <c r="C23" s="47">
        <v>43682</v>
      </c>
      <c r="D23" s="57">
        <v>14</v>
      </c>
      <c r="E23" s="3" t="s">
        <v>69</v>
      </c>
      <c r="G23" s="2" t="s">
        <v>67</v>
      </c>
      <c r="H23" s="47">
        <v>43682</v>
      </c>
      <c r="I23" s="57">
        <v>14</v>
      </c>
      <c r="J23" s="3" t="s">
        <v>69</v>
      </c>
    </row>
    <row r="24" spans="2:13" ht="18.75" customHeight="1" thickBot="1" x14ac:dyDescent="0.35">
      <c r="B24" s="70" t="s">
        <v>63</v>
      </c>
      <c r="C24" s="51">
        <v>43683</v>
      </c>
      <c r="D24" s="50">
        <v>16</v>
      </c>
      <c r="E24" s="4" t="s">
        <v>69</v>
      </c>
      <c r="G24" s="70" t="s">
        <v>63</v>
      </c>
      <c r="H24" s="51">
        <v>43683</v>
      </c>
      <c r="I24" s="50">
        <v>16</v>
      </c>
      <c r="J24" s="4" t="s">
        <v>69</v>
      </c>
    </row>
    <row r="29" spans="2:13" x14ac:dyDescent="0.25">
      <c r="G29" s="26"/>
      <c r="H29" s="26"/>
      <c r="I29" s="26"/>
      <c r="J29" s="26"/>
      <c r="K29" s="26"/>
      <c r="L29" s="26"/>
      <c r="M29" s="26"/>
    </row>
    <row r="30" spans="2:13" x14ac:dyDescent="0.25">
      <c r="G30" s="26"/>
      <c r="H30" s="26"/>
      <c r="I30" s="26"/>
      <c r="J30" s="26"/>
      <c r="K30" s="26"/>
      <c r="L30" s="26"/>
      <c r="M30" s="26"/>
    </row>
    <row r="31" spans="2:13" ht="26.25" x14ac:dyDescent="0.4">
      <c r="G31" s="26"/>
      <c r="H31" s="26"/>
      <c r="I31" s="94"/>
      <c r="J31" s="94"/>
      <c r="K31" s="94"/>
      <c r="L31" s="94"/>
      <c r="M31" s="26"/>
    </row>
    <row r="32" spans="2:13" ht="23.25" x14ac:dyDescent="0.35">
      <c r="G32" s="26"/>
      <c r="H32" s="26"/>
      <c r="I32" s="71"/>
      <c r="J32" s="71"/>
      <c r="K32" s="71"/>
      <c r="L32" s="71"/>
      <c r="M32" s="26"/>
    </row>
    <row r="33" spans="7:13" ht="18.75" x14ac:dyDescent="0.3">
      <c r="G33" s="26"/>
      <c r="H33" s="26"/>
      <c r="I33" s="27"/>
      <c r="J33" s="27"/>
      <c r="K33" s="72"/>
      <c r="L33" s="27"/>
      <c r="M33" s="26"/>
    </row>
    <row r="34" spans="7:13" ht="18.75" x14ac:dyDescent="0.3">
      <c r="G34" s="26"/>
      <c r="H34" s="26"/>
      <c r="I34" s="27"/>
      <c r="J34" s="27"/>
      <c r="K34" s="72"/>
      <c r="L34" s="27"/>
      <c r="M34" s="26"/>
    </row>
    <row r="35" spans="7:13" ht="18.75" x14ac:dyDescent="0.3">
      <c r="G35" s="26"/>
      <c r="H35" s="26"/>
      <c r="I35" s="27"/>
      <c r="J35" s="27"/>
      <c r="K35" s="72"/>
      <c r="L35" s="27"/>
      <c r="M35" s="26"/>
    </row>
    <row r="36" spans="7:13" ht="18.75" x14ac:dyDescent="0.3">
      <c r="G36" s="26"/>
      <c r="H36" s="26"/>
      <c r="I36" s="27"/>
      <c r="J36" s="27"/>
      <c r="K36" s="72"/>
      <c r="L36" s="27"/>
      <c r="M36" s="26"/>
    </row>
    <row r="37" spans="7:13" ht="18.75" x14ac:dyDescent="0.3">
      <c r="G37" s="26"/>
      <c r="H37" s="26"/>
      <c r="I37" s="27"/>
      <c r="J37" s="27"/>
      <c r="K37" s="72"/>
      <c r="L37" s="27"/>
      <c r="M37" s="26"/>
    </row>
    <row r="38" spans="7:13" ht="18.75" x14ac:dyDescent="0.3">
      <c r="G38" s="26"/>
      <c r="H38" s="26"/>
      <c r="I38" s="27"/>
      <c r="J38" s="27"/>
      <c r="K38" s="72"/>
      <c r="L38" s="27"/>
      <c r="M38" s="26"/>
    </row>
    <row r="39" spans="7:13" x14ac:dyDescent="0.25">
      <c r="G39" s="26"/>
      <c r="H39" s="26"/>
      <c r="I39" s="26"/>
      <c r="J39" s="26"/>
      <c r="K39" s="26"/>
      <c r="L39" s="26"/>
      <c r="M39" s="26"/>
    </row>
    <row r="40" spans="7:13" x14ac:dyDescent="0.25">
      <c r="G40" s="26"/>
      <c r="H40" s="26"/>
      <c r="I40" s="26"/>
      <c r="J40" s="26"/>
      <c r="K40" s="26"/>
      <c r="L40" s="26"/>
      <c r="M40" s="26"/>
    </row>
    <row r="41" spans="7:13" x14ac:dyDescent="0.25">
      <c r="G41" s="26"/>
      <c r="H41" s="26"/>
      <c r="I41" s="26"/>
      <c r="J41" s="26"/>
      <c r="K41" s="26"/>
      <c r="L41" s="26"/>
      <c r="M41" s="26"/>
    </row>
    <row r="42" spans="7:13" x14ac:dyDescent="0.25">
      <c r="G42" s="26"/>
      <c r="H42" s="26"/>
      <c r="I42" s="26"/>
      <c r="J42" s="26"/>
      <c r="K42" s="26"/>
      <c r="L42" s="26"/>
      <c r="M42" s="26"/>
    </row>
    <row r="43" spans="7:13" x14ac:dyDescent="0.25">
      <c r="G43" s="26"/>
      <c r="H43" s="26"/>
      <c r="I43" s="26"/>
      <c r="J43" s="26"/>
      <c r="K43" s="26"/>
      <c r="L43" s="26"/>
      <c r="M43" s="26"/>
    </row>
    <row r="44" spans="7:13" x14ac:dyDescent="0.25">
      <c r="G44" s="26"/>
      <c r="H44" s="26"/>
      <c r="I44" s="26"/>
      <c r="J44" s="26"/>
      <c r="K44" s="26"/>
      <c r="L44" s="26"/>
      <c r="M44" s="26"/>
    </row>
    <row r="45" spans="7:13" x14ac:dyDescent="0.25">
      <c r="G45" s="26"/>
      <c r="H45" s="26"/>
      <c r="I45" s="26"/>
      <c r="J45" s="26"/>
      <c r="K45" s="26"/>
      <c r="L45" s="26"/>
      <c r="M45" s="26"/>
    </row>
    <row r="46" spans="7:13" x14ac:dyDescent="0.25">
      <c r="G46" s="26"/>
      <c r="H46" s="26"/>
      <c r="I46" s="26"/>
      <c r="J46" s="26"/>
      <c r="K46" s="26"/>
      <c r="L46" s="26"/>
      <c r="M46" s="26"/>
    </row>
    <row r="47" spans="7:13" x14ac:dyDescent="0.25">
      <c r="G47" s="26"/>
      <c r="H47" s="26"/>
      <c r="I47" s="26"/>
      <c r="J47" s="26"/>
      <c r="K47" s="26"/>
      <c r="L47" s="26"/>
      <c r="M47" s="26"/>
    </row>
    <row r="48" spans="7:13" x14ac:dyDescent="0.25">
      <c r="G48" s="26"/>
      <c r="H48" s="26"/>
      <c r="I48" s="26"/>
      <c r="J48" s="26"/>
      <c r="K48" s="26"/>
      <c r="L48" s="26"/>
      <c r="M48" s="26"/>
    </row>
    <row r="49" spans="7:13" x14ac:dyDescent="0.25">
      <c r="G49" s="26"/>
      <c r="H49" s="26"/>
      <c r="I49" s="26"/>
      <c r="J49" s="26"/>
      <c r="K49" s="26"/>
      <c r="L49" s="26"/>
      <c r="M49" s="26"/>
    </row>
  </sheetData>
  <mergeCells count="4">
    <mergeCell ref="I31:L31"/>
    <mergeCell ref="B4:E4"/>
    <mergeCell ref="G4:J4"/>
    <mergeCell ref="B2:J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Média x Mediana</vt:lpstr>
      <vt:lpstr>Estatísticas </vt:lpstr>
      <vt:lpstr>Modelagem BD</vt:lpstr>
      <vt:lpstr>Modelagem 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Mafra</dc:creator>
  <cp:lastModifiedBy>HP</cp:lastModifiedBy>
  <cp:lastPrinted>2018-11-22T06:10:50Z</cp:lastPrinted>
  <dcterms:created xsi:type="dcterms:W3CDTF">2018-11-21T03:13:10Z</dcterms:created>
  <dcterms:modified xsi:type="dcterms:W3CDTF">2019-02-26T20:58:10Z</dcterms:modified>
</cp:coreProperties>
</file>