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qwar\Desktop\לימודים\בחירות 2021\"/>
    </mc:Choice>
  </mc:AlternateContent>
  <xr:revisionPtr revIDLastSave="0" documentId="13_ncr:1_{5672A30A-A122-44A8-A3D5-60BC2345BCFD}" xr6:coauthVersionLast="45" xr6:coauthVersionMax="45" xr10:uidLastSave="{00000000-0000-0000-0000-000000000000}"/>
  <bookViews>
    <workbookView xWindow="-120" yWindow="-120" windowWidth="29040" windowHeight="15840" activeTab="2" xr2:uid="{C1644218-6844-490F-A8E7-DEF534DC5BB7}"/>
  </bookViews>
  <sheets>
    <sheet name="חלוקת מנדטים" sheetId="1" r:id="rId1"/>
    <sheet name="אזורי בחירה - הצעה מקורית" sheetId="2" r:id="rId2"/>
    <sheet name="אזורי בחירה - לאחר שינויים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6" i="3" l="1"/>
  <c r="D241" i="3"/>
  <c r="D218" i="3"/>
  <c r="D205" i="3"/>
  <c r="D199" i="3"/>
  <c r="D188" i="3"/>
  <c r="D180" i="3"/>
  <c r="D309" i="3"/>
  <c r="D292" i="3"/>
  <c r="D275" i="3"/>
  <c r="D254" i="3"/>
  <c r="D246" i="3"/>
  <c r="D277" i="3"/>
  <c r="N277" i="3" s="1"/>
  <c r="E241" i="3" s="1"/>
  <c r="D233" i="3"/>
  <c r="F311" i="3"/>
  <c r="F277" i="3"/>
  <c r="F235" i="3"/>
  <c r="F182" i="3"/>
  <c r="D157" i="3"/>
  <c r="D167" i="3" s="1"/>
  <c r="D149" i="3"/>
  <c r="D141" i="3"/>
  <c r="D137" i="3"/>
  <c r="D130" i="3"/>
  <c r="D120" i="3"/>
  <c r="F116" i="3"/>
  <c r="D114" i="3"/>
  <c r="D103" i="3"/>
  <c r="D81" i="3"/>
  <c r="D72" i="3"/>
  <c r="D63" i="3"/>
  <c r="D49" i="3"/>
  <c r="D35" i="3"/>
  <c r="D26" i="3"/>
  <c r="D14" i="3"/>
  <c r="F313" i="2"/>
  <c r="E313" i="2"/>
  <c r="E311" i="2"/>
  <c r="E294" i="2"/>
  <c r="M313" i="2"/>
  <c r="D313" i="2"/>
  <c r="D311" i="2"/>
  <c r="D294" i="2"/>
  <c r="F279" i="2"/>
  <c r="E277" i="2"/>
  <c r="D277" i="2"/>
  <c r="D279" i="2" s="1"/>
  <c r="N279" i="2" s="1"/>
  <c r="D268" i="2"/>
  <c r="D256" i="2"/>
  <c r="D248" i="2"/>
  <c r="D243" i="2"/>
  <c r="F237" i="2"/>
  <c r="E237" i="2"/>
  <c r="E235" i="2"/>
  <c r="E219" i="2"/>
  <c r="E204" i="2"/>
  <c r="E194" i="2"/>
  <c r="E188" i="2"/>
  <c r="N237" i="2"/>
  <c r="D237" i="2"/>
  <c r="D235" i="2"/>
  <c r="D219" i="2"/>
  <c r="D204" i="2"/>
  <c r="D194" i="2"/>
  <c r="D188" i="2"/>
  <c r="D116" i="2"/>
  <c r="E157" i="2"/>
  <c r="D182" i="2"/>
  <c r="D157" i="2"/>
  <c r="D167" i="2" s="1"/>
  <c r="F182" i="2"/>
  <c r="D180" i="2"/>
  <c r="D149" i="2"/>
  <c r="D137" i="2"/>
  <c r="D130" i="2"/>
  <c r="D141" i="2"/>
  <c r="D120" i="2"/>
  <c r="F116" i="2"/>
  <c r="D114" i="2"/>
  <c r="D103" i="2"/>
  <c r="D81" i="2"/>
  <c r="D72" i="2"/>
  <c r="D63" i="2"/>
  <c r="D49" i="2"/>
  <c r="D35" i="2"/>
  <c r="D26" i="2"/>
  <c r="D14" i="2"/>
  <c r="O11" i="1"/>
  <c r="O10" i="1"/>
  <c r="O9" i="1"/>
  <c r="O8" i="1"/>
  <c r="O7" i="1"/>
  <c r="E234" i="1"/>
  <c r="M9" i="1" s="1"/>
  <c r="N9" i="1" s="1"/>
  <c r="E205" i="1"/>
  <c r="M8" i="1" s="1"/>
  <c r="N8" i="1" s="1"/>
  <c r="E177" i="1"/>
  <c r="M7" i="1" s="1"/>
  <c r="N7" i="1" s="1"/>
  <c r="E136" i="1"/>
  <c r="M10" i="1" s="1"/>
  <c r="N10" i="1" s="1"/>
  <c r="P13" i="1"/>
  <c r="E93" i="1"/>
  <c r="M11" i="1" s="1"/>
  <c r="E23" i="1"/>
  <c r="M12" i="1" s="1"/>
  <c r="J8" i="1"/>
  <c r="D235" i="3" l="1"/>
  <c r="N235" i="3" s="1"/>
  <c r="D311" i="3"/>
  <c r="M311" i="3" s="1"/>
  <c r="E309" i="3" s="1"/>
  <c r="D116" i="3"/>
  <c r="N116" i="3" s="1"/>
  <c r="E103" i="3" s="1"/>
  <c r="D182" i="3"/>
  <c r="N182" i="3" s="1"/>
  <c r="E180" i="3" s="1"/>
  <c r="E254" i="3"/>
  <c r="E72" i="3"/>
  <c r="E26" i="3"/>
  <c r="E14" i="3"/>
  <c r="E35" i="3"/>
  <c r="E256" i="2"/>
  <c r="E248" i="2"/>
  <c r="E243" i="2"/>
  <c r="E279" i="2" s="1"/>
  <c r="E268" i="2"/>
  <c r="N182" i="2"/>
  <c r="E180" i="2" s="1"/>
  <c r="N116" i="2"/>
  <c r="E103" i="2" s="1"/>
  <c r="O13" i="1"/>
  <c r="M13" i="1"/>
  <c r="N11" i="1"/>
  <c r="N13" i="1" s="1"/>
  <c r="E114" i="3" l="1"/>
  <c r="E199" i="3"/>
  <c r="E205" i="3"/>
  <c r="E81" i="3"/>
  <c r="E63" i="3"/>
  <c r="E292" i="3"/>
  <c r="E311" i="3" s="1"/>
  <c r="E130" i="3"/>
  <c r="E188" i="3"/>
  <c r="E157" i="3"/>
  <c r="E137" i="3"/>
  <c r="E218" i="3"/>
  <c r="E233" i="3"/>
  <c r="E120" i="3"/>
  <c r="E149" i="3"/>
  <c r="E49" i="3"/>
  <c r="E116" i="3" s="1"/>
  <c r="E141" i="3"/>
  <c r="E167" i="3"/>
  <c r="E246" i="3"/>
  <c r="E275" i="3"/>
  <c r="E266" i="3"/>
  <c r="E141" i="2"/>
  <c r="E149" i="2"/>
  <c r="E130" i="2"/>
  <c r="E137" i="2"/>
  <c r="E120" i="2"/>
  <c r="E167" i="2"/>
  <c r="E114" i="2"/>
  <c r="E49" i="2"/>
  <c r="E72" i="2"/>
  <c r="E14" i="2"/>
  <c r="E63" i="2"/>
  <c r="E35" i="2"/>
  <c r="E26" i="2"/>
  <c r="E81" i="2"/>
  <c r="E235" i="3" l="1"/>
  <c r="E182" i="3"/>
  <c r="E277" i="3"/>
  <c r="E182" i="2"/>
  <c r="E116" i="2"/>
</calcChain>
</file>

<file path=xl/sharedStrings.xml><?xml version="1.0" encoding="utf-8"?>
<sst xmlns="http://schemas.openxmlformats.org/spreadsheetml/2006/main" count="1072" uniqueCount="310">
  <si>
    <t>אזורים לפי 2016</t>
  </si>
  <si>
    <t>שם החוג</t>
  </si>
  <si>
    <t>סמל חוג</t>
  </si>
  <si>
    <t>אזור 1</t>
  </si>
  <si>
    <t>מכינה מסלול מדעי הטבע והחיים מוגבר</t>
  </si>
  <si>
    <t>מכינה מסלול מדעי הטבע והחיים</t>
  </si>
  <si>
    <t>מכינה מסלול מדעים מדוייקים והנדסה</t>
  </si>
  <si>
    <t>קדם מכינה לעתידים</t>
  </si>
  <si>
    <t>מכינה מסלול מדעי הרוח והחברה מוגבר</t>
  </si>
  <si>
    <t>קדם מכינה חסרי בגרות</t>
  </si>
  <si>
    <t>מכינה מסלול מדעי הרוח והחברה</t>
  </si>
  <si>
    <t>לימודי עברית - חיצוניים</t>
  </si>
  <si>
    <t>מכינה - טבע</t>
  </si>
  <si>
    <t>תלמידי חול</t>
  </si>
  <si>
    <t>אזור 2</t>
  </si>
  <si>
    <t>היסטוריה של עם ישראל ויהדות זמננו</t>
  </si>
  <si>
    <t>היסטוריה כללית</t>
  </si>
  <si>
    <t>חבצלות</t>
  </si>
  <si>
    <t>הסטוריה פילוסופיה וסוציולוגיה של המדעים</t>
  </si>
  <si>
    <t>איסלאם מזרח תיכון</t>
  </si>
  <si>
    <t>שפה וספרות ערבית</t>
  </si>
  <si>
    <t>אזור 3</t>
  </si>
  <si>
    <t>תכנית רב תחומית</t>
  </si>
  <si>
    <t>תלמוד והלכה</t>
  </si>
  <si>
    <t>מחשבת ישראל</t>
  </si>
  <si>
    <t>מקרא</t>
  </si>
  <si>
    <t xml:space="preserve">יהדות  </t>
  </si>
  <si>
    <t>מדעי היהדות</t>
  </si>
  <si>
    <t>פולקלור יהודי והשוואתי</t>
  </si>
  <si>
    <t>תרבות ישראל</t>
  </si>
  <si>
    <t>תוכנית רביבים</t>
  </si>
  <si>
    <t>עולם המקרא</t>
  </si>
  <si>
    <t xml:space="preserve"> ארכיאולוגיה והמזרח הקרוב הקדום</t>
  </si>
  <si>
    <t>אזור 4</t>
  </si>
  <si>
    <t>ספרות עברית</t>
  </si>
  <si>
    <t>לשון עברית</t>
  </si>
  <si>
    <t>יידיש</t>
  </si>
  <si>
    <t>ספרות כללית והשוואתית (180)</t>
  </si>
  <si>
    <t>בלשנות</t>
  </si>
  <si>
    <t>אנגלית</t>
  </si>
  <si>
    <t>שפה וספרות גרמנית</t>
  </si>
  <si>
    <t>תולדות האומנות</t>
  </si>
  <si>
    <t xml:space="preserve">ביה"ס לאמנויות                                                       </t>
  </si>
  <si>
    <t>תאטרון</t>
  </si>
  <si>
    <t>מוסיקולוגיה</t>
  </si>
  <si>
    <t>אזור 5</t>
  </si>
  <si>
    <t>פילוסופיה</t>
  </si>
  <si>
    <t>מדע הדתות</t>
  </si>
  <si>
    <t>ב.א כללי</t>
  </si>
  <si>
    <t>תכנית "אמירים" למצטיינים</t>
  </si>
  <si>
    <t>מדעי הקוגניציה</t>
  </si>
  <si>
    <t>תכנית אישית בלימודים קוגנטיביים</t>
  </si>
  <si>
    <t>אזור 6</t>
  </si>
  <si>
    <t>אמל"ט</t>
  </si>
  <si>
    <t>לימודים סלאביים</t>
  </si>
  <si>
    <t>תרבויות מרכז אירופה ומזרחה</t>
  </si>
  <si>
    <t>לימודים קלאסיים</t>
  </si>
  <si>
    <t>לימודים רומאניים ולטינו אמריקניים</t>
  </si>
  <si>
    <t>לימודי מזרח אסיה</t>
  </si>
  <si>
    <t>אזור 7</t>
  </si>
  <si>
    <t>חינוך</t>
  </si>
  <si>
    <t>תכנית מעל"ה</t>
  </si>
  <si>
    <t>תכנית אישית במגמת הוראה</t>
  </si>
  <si>
    <t>לימודים משולבים במדעי החינוך</t>
  </si>
  <si>
    <t>חינוך- מחשבת החינוך</t>
  </si>
  <si>
    <t>חינוך- סוציולוגיה של החינוך</t>
  </si>
  <si>
    <t>המגמה למנהל, מדיניות ומנהיגות בחינוך</t>
  </si>
  <si>
    <t>המגמה לחינוך יהודי</t>
  </si>
  <si>
    <t>חינוך- פסיכולוגיה חינוכית וקלינית של הילד</t>
  </si>
  <si>
    <t>חינוך – ייעוץ חינוכי</t>
  </si>
  <si>
    <t>חינוך- חינוך מיוחד</t>
  </si>
  <si>
    <t>חינוך- למידה והוראה</t>
  </si>
  <si>
    <t>לקויות למידה</t>
  </si>
  <si>
    <t>ייעוץ חינוכי לגיל הרך</t>
  </si>
  <si>
    <t xml:space="preserve">פסיכולוגיה חינוכית - תכנית אישית                                     </t>
  </si>
  <si>
    <t>תכנית אישית למוסמך</t>
  </si>
  <si>
    <t>תכנית מיוחדת במדעי הרוח</t>
  </si>
  <si>
    <t>לימודי עברית חיצוניים</t>
  </si>
  <si>
    <t>לימודי הוראה תעודת הוראה</t>
  </si>
  <si>
    <t>אזור 8</t>
  </si>
  <si>
    <t>עו"ס</t>
  </si>
  <si>
    <t xml:space="preserve">עבודה סוציאלית-השלמה למוסמך לבוגרי תחומים אחרים                      </t>
  </si>
  <si>
    <t>נהול מלכ"רים וארגונים קהלתיים</t>
  </si>
  <si>
    <t>לימודי מוסמך בגיל הרך</t>
  </si>
  <si>
    <t>עבודה סוציאלית וקרימינולוגיה(מוסמך)</t>
  </si>
  <si>
    <t>תכנית מיוחדת בעבודה סוציאלית</t>
  </si>
  <si>
    <t xml:space="preserve">עבודה סוציאלית - תוכנית משותפת                                       </t>
  </si>
  <si>
    <t xml:space="preserve">ניהול מלכ"רים ומנהיגות                                               </t>
  </si>
  <si>
    <t>אזור 9</t>
  </si>
  <si>
    <t xml:space="preserve">פסיכולוגיה </t>
  </si>
  <si>
    <t>אזור 10</t>
  </si>
  <si>
    <t>סוציולוגיה ואנתרופולוגיה</t>
  </si>
  <si>
    <t>גאוגרפיה</t>
  </si>
  <si>
    <t xml:space="preserve">לימודי תרבות-תכנית אישית                                             </t>
  </si>
  <si>
    <t>גיאוגרפיה ותכנון עירוני</t>
  </si>
  <si>
    <t>גיאוגרפיה סביבה  וגאואינפורמטיקה</t>
  </si>
  <si>
    <t xml:space="preserve">בי"ס האוניברסיטאי ללימודי הסביבה                                  </t>
  </si>
  <si>
    <t>ניהול ומדיניות משאבי טבע וסביבה</t>
  </si>
  <si>
    <t>אזור 11</t>
  </si>
  <si>
    <t>מגדר</t>
  </si>
  <si>
    <t>תקשורת ועיתונאות</t>
  </si>
  <si>
    <t>אינטרנט וחברה</t>
  </si>
  <si>
    <t>מוסמך במגדר ומגוון</t>
  </si>
  <si>
    <t>אזור 12</t>
  </si>
  <si>
    <t>מדעי המדינה</t>
  </si>
  <si>
    <t>אזור 13</t>
  </si>
  <si>
    <t>יחסים בין לאומיים</t>
  </si>
  <si>
    <t>לימודים גרמניים</t>
  </si>
  <si>
    <t>תוכנית בלימודי אירופה</t>
  </si>
  <si>
    <t xml:space="preserve">לימודי פיתוח קהילות                                                  </t>
  </si>
  <si>
    <t>חקר-סכסוכים,ניהולם ויישובם</t>
  </si>
  <si>
    <t>אזור 14</t>
  </si>
  <si>
    <t>תכנית משולבת: פילוסופיה,כלכלה,מדע המדינה</t>
  </si>
  <si>
    <t>מדיניות ציבורית</t>
  </si>
  <si>
    <t>תכנית המצטיינים: מוסמך בניהול ובמדיניות ציבורית</t>
  </si>
  <si>
    <t>מוסמך במדיניות ציבורית במסלול מנהלים</t>
  </si>
  <si>
    <t xml:space="preserve">צוערים לשירות המדינה                                                 </t>
  </si>
  <si>
    <t>אזור 15</t>
  </si>
  <si>
    <t xml:space="preserve">כלכלה </t>
  </si>
  <si>
    <t>כלכלה ומינהל עסקים</t>
  </si>
  <si>
    <t>תוכנית מיוחדת - קורסים כלכליים</t>
  </si>
  <si>
    <t xml:space="preserve">כלכלה: תכנית משותפת עם אונ. ת"א                                      </t>
  </si>
  <si>
    <t>סטטיסטיקה</t>
  </si>
  <si>
    <t>מדע הנתונים</t>
  </si>
  <si>
    <t xml:space="preserve">תכנית משולבת בכלכלה ובמדיניות ציבורית                                </t>
  </si>
  <si>
    <t>אזור 16</t>
  </si>
  <si>
    <t>מנהל עסקים</t>
  </si>
  <si>
    <t>תכנית מיוחדת במינהל עסקים</t>
  </si>
  <si>
    <t>חשבונאות</t>
  </si>
  <si>
    <t>השתלמות לבוגרי חשבונאות</t>
  </si>
  <si>
    <t>מנהל עסקים ומוסיקולוגיה</t>
  </si>
  <si>
    <t>מנהל עסקים ותולדות האומנות</t>
  </si>
  <si>
    <t>מנהל עסקים ולימודי התאטרון</t>
  </si>
  <si>
    <t>התמחות בחקר ביצועים</t>
  </si>
  <si>
    <t>מנהל עסקים ולימודי אסיה</t>
  </si>
  <si>
    <t>מנהל עסקים בהתמחות מורחבת בניהול, חדשנות ויזמות רפואית</t>
  </si>
  <si>
    <t>אזור 17</t>
  </si>
  <si>
    <t>משפטים</t>
  </si>
  <si>
    <t>משפטים – תכנית משותפת</t>
  </si>
  <si>
    <t>משפטים - תכנית מיוחדת</t>
  </si>
  <si>
    <t xml:space="preserve">מכפיל במשפטים                                           </t>
  </si>
  <si>
    <t>קרימינולוגיה - התמחות במדע פורנזי (משפטים)</t>
  </si>
  <si>
    <t xml:space="preserve">תכנית מנהלים למוסמך במשפטים                                          </t>
  </si>
  <si>
    <t>קרימינולוגיה</t>
  </si>
  <si>
    <t>קרימינולוגיה לכוחות הביטחון</t>
  </si>
  <si>
    <t xml:space="preserve">קרימינולוגיה בהתמחות באכיפת החוק                                     </t>
  </si>
  <si>
    <t>אזור 18</t>
  </si>
  <si>
    <t xml:space="preserve">תארים מתקדמים - </t>
  </si>
  <si>
    <t>אזור 19</t>
  </si>
  <si>
    <t>מדעי המחשב תוכנית מיוחדת</t>
  </si>
  <si>
    <t>מדעי המחשב</t>
  </si>
  <si>
    <t>אמירים - מחשבים</t>
  </si>
  <si>
    <t>אזור 20</t>
  </si>
  <si>
    <t>הנדסת תוכנה</t>
  </si>
  <si>
    <t>הנדסת מחשבים - התמחות בפיסיקה</t>
  </si>
  <si>
    <t>ביוטכנולוגיה</t>
  </si>
  <si>
    <t>הנדסת חשמל ומחשבים</t>
  </si>
  <si>
    <t>הנדסת חשמל ופיזיקה יישומית</t>
  </si>
  <si>
    <t>מתמטיקה</t>
  </si>
  <si>
    <t>פיזיקה</t>
  </si>
  <si>
    <t>אזור 21</t>
  </si>
  <si>
    <t>"אמירים"</t>
  </si>
  <si>
    <t>כימיה</t>
  </si>
  <si>
    <t>הועברו לתארים מתקדמים</t>
  </si>
  <si>
    <t>מדעי האטמוספירה</t>
  </si>
  <si>
    <t>תוכנית לימודי הסביבה</t>
  </si>
  <si>
    <t>מדעי כדור הארץ</t>
  </si>
  <si>
    <t>תוכנית מיוחדת במדעי הטבע</t>
  </si>
  <si>
    <t>הידרולוגיה ומשאבי מים</t>
  </si>
  <si>
    <t>גיאולוגיה</t>
  </si>
  <si>
    <t>אוקיינוגרפיה</t>
  </si>
  <si>
    <t>ניהול טכנולוגיה</t>
  </si>
  <si>
    <t>אזור 22</t>
  </si>
  <si>
    <t>צירוף פסיכולוגיה וביולוגיה</t>
  </si>
  <si>
    <t>התמחות בגנומיקה וביואינפורמטיקה</t>
  </si>
  <si>
    <t>מדעי החיים בדגש בביו פיסיקה</t>
  </si>
  <si>
    <t>מדעי המחשב וביולוגיה חישובית</t>
  </si>
  <si>
    <t>ביולוגיה</t>
  </si>
  <si>
    <t>תוכנית משולבת מדעים מדוייקים</t>
  </si>
  <si>
    <t>מדעי הכימיה והבילוגיה</t>
  </si>
  <si>
    <t xml:space="preserve">אבולוציה ואקולוגיה </t>
  </si>
  <si>
    <t>גנטיקה</t>
  </si>
  <si>
    <t>ביוכימיה מבנית ומולקולארית</t>
  </si>
  <si>
    <t>ביולוגיה תאית והתפתחותית</t>
  </si>
  <si>
    <t>מדעי המוח וההתנהגות</t>
  </si>
  <si>
    <t>ביו-הנדסה- מסלול ישיר לדוקטורט</t>
  </si>
  <si>
    <t>אזור 23</t>
  </si>
  <si>
    <t xml:space="preserve">רפואה - המסלול הצבאי - צמרת                                          </t>
  </si>
  <si>
    <t xml:space="preserve">רפואה </t>
  </si>
  <si>
    <t xml:space="preserve">רפואה - לימודים כלליים                                               </t>
  </si>
  <si>
    <t>אזור 24</t>
  </si>
  <si>
    <t>רפואת שיניים</t>
  </si>
  <si>
    <t>מדעים ביו-רפואיים ברפו"ש</t>
  </si>
  <si>
    <t>אזור 25</t>
  </si>
  <si>
    <t>מדעי הרפואה הבסיסיים</t>
  </si>
  <si>
    <t>תלמידי בריאות הציבור</t>
  </si>
  <si>
    <t>בריאות הציבור ורפואה קהילתית בינ"ל</t>
  </si>
  <si>
    <t>מדעי הרפואה - סיעוד קליני</t>
  </si>
  <si>
    <t>אפידמיולוגיה</t>
  </si>
  <si>
    <t>אזור 26</t>
  </si>
  <si>
    <t>סיעוד- "הדסה"</t>
  </si>
  <si>
    <t>סיעוד- "אסף הרופא"</t>
  </si>
  <si>
    <t>מדעי הסיעוד לאחיות מוסמכות</t>
  </si>
  <si>
    <t>סיעוד שלוחת "קפלן"</t>
  </si>
  <si>
    <t>רפואת המשפחה</t>
  </si>
  <si>
    <t xml:space="preserve">ניהול מערכות בריאות                                                  </t>
  </si>
  <si>
    <t>סיעוד לחובשים קפלן</t>
  </si>
  <si>
    <t>ריפוי בעיסוק</t>
  </si>
  <si>
    <t>ריפוי בעיסוק- לימודים מתקדמים</t>
  </si>
  <si>
    <t>אזור 27</t>
  </si>
  <si>
    <t>רוקחות</t>
  </si>
  <si>
    <t xml:space="preserve">מדעי התרופה - תכנית מצוינות                                          </t>
  </si>
  <si>
    <t>מסלול מצויינות לתואר דוקטור ברוקחות קלינית</t>
  </si>
  <si>
    <t xml:space="preserve">רוקחות קלינית                                                        </t>
  </si>
  <si>
    <t>רפואה ומחקר ביו-רפואי</t>
  </si>
  <si>
    <t>תוכנית הסבה לרוקחות</t>
  </si>
  <si>
    <t>אזור 28</t>
  </si>
  <si>
    <t>מדעי הצומח בחקלאות</t>
  </si>
  <si>
    <t>גידולי שדה וירקות</t>
  </si>
  <si>
    <t>מטעים וצמחי נוי</t>
  </si>
  <si>
    <t>הגנת הצומח</t>
  </si>
  <si>
    <t>מדעי הקרקע והמים</t>
  </si>
  <si>
    <t>גנטיקה והשבחה</t>
  </si>
  <si>
    <t>מדעי הצמח בחקלאות- מוסמך</t>
  </si>
  <si>
    <t>איכות הסביבה ומשאבי טבע בחקלאות</t>
  </si>
  <si>
    <t>אמירים- תכנית מצטיינים בחקלאות</t>
  </si>
  <si>
    <t>התמחות בביוטכנולוגיה, מדעי הצמח, הגנת הצומח, ביוכימיה בעלי חיים</t>
  </si>
  <si>
    <t>הגנת הצומח וביוטכנולוגיה בחקלאות</t>
  </si>
  <si>
    <t>גידולי שדה וירקות - תכנית בינלאומית</t>
  </si>
  <si>
    <t>אזור 29</t>
  </si>
  <si>
    <t>כלכלה חקלאית</t>
  </si>
  <si>
    <t>ניהול משאבי אנוש מגמת מלונאות</t>
  </si>
  <si>
    <t>כלכלה, מינהל ביוטכנולוגיה בחקלאות</t>
  </si>
  <si>
    <t>מדעי התזונה</t>
  </si>
  <si>
    <t>מדעי המזון והתזונה</t>
  </si>
  <si>
    <t>ביוכימיה מדעי המזון והתזונה</t>
  </si>
  <si>
    <t>מדעי התזונה- תכנית בינלאומית</t>
  </si>
  <si>
    <t>מדעי בעלי חיים</t>
  </si>
  <si>
    <t xml:space="preserve">רפואה וטרינרית                                                       </t>
  </si>
  <si>
    <t>מדעי בעלי חיים- תכנית בינלאומית</t>
  </si>
  <si>
    <t>וטרינריה</t>
  </si>
  <si>
    <t>בריאות ציבור וטרינרית</t>
  </si>
  <si>
    <t>בעלי חיים וביוטכנולוגיה בחקלאות</t>
  </si>
  <si>
    <t>ביוכימיה ומדעי המזון וביוטכנולוגיה בחקלאות</t>
  </si>
  <si>
    <t>סיעה</t>
  </si>
  <si>
    <t>משפטים, מכינה, וחו"ל</t>
  </si>
  <si>
    <t>רוח</t>
  </si>
  <si>
    <t>חברה</t>
  </si>
  <si>
    <t>כללי</t>
  </si>
  <si>
    <t>מדעי הטבע</t>
  </si>
  <si>
    <t>רפואה</t>
  </si>
  <si>
    <t>חקלאות</t>
  </si>
  <si>
    <t>סטודנטים</t>
  </si>
  <si>
    <t>מנדטים</t>
  </si>
  <si>
    <t>עיגול</t>
  </si>
  <si>
    <t>סטודנטים (לאחר איחוד)</t>
  </si>
  <si>
    <t>מספר סטודנטים</t>
  </si>
  <si>
    <t>סה"כ</t>
  </si>
  <si>
    <t>סה"כ סטודנטים</t>
  </si>
  <si>
    <t>סה"כ מנדטים</t>
  </si>
  <si>
    <t>ערך מנדט</t>
  </si>
  <si>
    <t>סה"כ משפטים, מכינה, וחו"ל</t>
  </si>
  <si>
    <t>סה"כ חברה</t>
  </si>
  <si>
    <t>סה"כ רוח</t>
  </si>
  <si>
    <t>סה"כ מדעי הטבע</t>
  </si>
  <si>
    <t>סה"כ רפואה</t>
  </si>
  <si>
    <t>סה"כ חקלאות</t>
  </si>
  <si>
    <t>סה"כ לא נספרו: 4</t>
  </si>
  <si>
    <t>מכינה - blank</t>
  </si>
  <si>
    <t>בפקולטת מכינות יש סטודנט בלי סמל חוג אך מאחר וכל המכינות מצטרפות לאותה הסיעה ולאותו איזור הבחירה כתבתי סעיף נפרד לתלמיד זה (מכינה - blank)</t>
  </si>
  <si>
    <t>פקולטה ותואר 0 - לא נספר (סטודנט אחד)</t>
  </si>
  <si>
    <t>חוג 992 - לא ידוע ולא נספר לא נספר (סטודנט אחד)</t>
  </si>
  <si>
    <t>חוג 991 - האקדמיה למוסיקה (נספרו כחד חוגי בחוג השני שלהם ובמקרה ואין חוג שני הם לא נספרו - שני סטודנטים)</t>
  </si>
  <si>
    <t>מנדטים מעוגל</t>
  </si>
  <si>
    <t>סה"כ אזור 1</t>
  </si>
  <si>
    <t>סה"כ אזור 2</t>
  </si>
  <si>
    <t>סה"כ אזור 17</t>
  </si>
  <si>
    <t>סה"כ אזור 3</t>
  </si>
  <si>
    <t>סה"כ אזור 4</t>
  </si>
  <si>
    <t>סה"כ אזור 5</t>
  </si>
  <si>
    <t>סה"כ אזור 6</t>
  </si>
  <si>
    <t>סה"כ אזור 7</t>
  </si>
  <si>
    <t>סה"כ אזור 8</t>
  </si>
  <si>
    <t>סה"כ סיעת רוח</t>
  </si>
  <si>
    <t>סך מנדטים</t>
  </si>
  <si>
    <t>סה"כ אזור 9</t>
  </si>
  <si>
    <t>סה"כ סיעת חברה</t>
  </si>
  <si>
    <t>סה"כ אזור 10</t>
  </si>
  <si>
    <t>סה"כ אזור 11</t>
  </si>
  <si>
    <t>סה"כ אזור 12</t>
  </si>
  <si>
    <t>סה"כ אזור 13</t>
  </si>
  <si>
    <t>סה"כ אזור 14</t>
  </si>
  <si>
    <t>סה"כ אזור 16</t>
  </si>
  <si>
    <t>סה"כ אזור 18</t>
  </si>
  <si>
    <t>סה"כ אזור 21</t>
  </si>
  <si>
    <t>סה"כ אזור 22</t>
  </si>
  <si>
    <t>סב"כ סיעת מדעי הטבע</t>
  </si>
  <si>
    <t>סה"כ אזור 15</t>
  </si>
  <si>
    <t>סה"כ אזור 19</t>
  </si>
  <si>
    <t>סה"כ אזור 20</t>
  </si>
  <si>
    <t>סה"כ אזור 24</t>
  </si>
  <si>
    <t>סה"כ אזור 23</t>
  </si>
  <si>
    <t>סה"כ אזור 25</t>
  </si>
  <si>
    <t>סכ"ה אזור 26</t>
  </si>
  <si>
    <t>סה"כ סיעת רפואה</t>
  </si>
  <si>
    <t>סה"כ אזור 27</t>
  </si>
  <si>
    <t>סה"כ אזור 28</t>
  </si>
  <si>
    <t>סה"כ אזור 29</t>
  </si>
  <si>
    <t>סה"כ סיעת חקלאות</t>
  </si>
  <si>
    <t>אזורי בחירה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</si>
</sst>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/>
    <xf numFmtId="0" fontId="2" fillId="0" borderId="2" xfId="0" applyFont="1" applyFill="1" applyBorder="1"/>
    <xf numFmtId="0" fontId="2" fillId="0" borderId="3" xfId="0" applyFont="1" applyBorder="1"/>
    <xf numFmtId="0" fontId="1" fillId="2" borderId="4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/>
    <xf numFmtId="0" fontId="3" fillId="0" borderId="1" xfId="0" applyFont="1" applyBorder="1"/>
    <xf numFmtId="0" fontId="2" fillId="0" borderId="9" xfId="0" applyFont="1" applyBorder="1"/>
    <xf numFmtId="0" fontId="3" fillId="0" borderId="11" xfId="0" applyFont="1" applyBorder="1"/>
    <xf numFmtId="0" fontId="2" fillId="0" borderId="4" xfId="0" applyFont="1" applyBorder="1"/>
    <xf numFmtId="0" fontId="0" fillId="3" borderId="4" xfId="0" applyFont="1" applyFill="1" applyBorder="1" applyAlignment="1">
      <alignment horizontal="right" vertical="center"/>
    </xf>
    <xf numFmtId="0" fontId="2" fillId="0" borderId="10" xfId="0" applyFont="1" applyBorder="1"/>
    <xf numFmtId="0" fontId="3" fillId="0" borderId="10" xfId="0" applyFont="1" applyBorder="1"/>
    <xf numFmtId="0" fontId="3" fillId="0" borderId="4" xfId="0" applyFont="1" applyBorder="1"/>
    <xf numFmtId="0" fontId="2" fillId="0" borderId="6" xfId="0" applyFont="1" applyBorder="1"/>
    <xf numFmtId="0" fontId="3" fillId="0" borderId="3" xfId="0" applyFont="1" applyBorder="1"/>
    <xf numFmtId="0" fontId="2" fillId="0" borderId="1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5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2" fillId="0" borderId="4" xfId="0" applyNumberFormat="1" applyFont="1" applyBorder="1"/>
    <xf numFmtId="0" fontId="3" fillId="0" borderId="4" xfId="0" applyNumberFormat="1" applyFont="1" applyBorder="1"/>
    <xf numFmtId="0" fontId="2" fillId="0" borderId="5" xfId="0" applyNumberFormat="1" applyFont="1" applyBorder="1"/>
    <xf numFmtId="0" fontId="3" fillId="0" borderId="20" xfId="0" applyNumberFormat="1" applyFont="1" applyBorder="1"/>
    <xf numFmtId="0" fontId="3" fillId="0" borderId="0" xfId="0" applyFont="1"/>
    <xf numFmtId="0" fontId="2" fillId="0" borderId="22" xfId="0" applyFont="1" applyBorder="1"/>
    <xf numFmtId="0" fontId="2" fillId="0" borderId="8" xfId="0" applyFont="1" applyBorder="1"/>
    <xf numFmtId="0" fontId="2" fillId="0" borderId="18" xfId="0" applyFont="1" applyBorder="1"/>
    <xf numFmtId="0" fontId="2" fillId="0" borderId="1" xfId="0" applyFont="1" applyBorder="1" applyAlignment="1">
      <alignment horizontal="right"/>
    </xf>
    <xf numFmtId="0" fontId="2" fillId="0" borderId="6" xfId="0" applyNumberFormat="1" applyFont="1" applyBorder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4D5085-0C14-4AE6-9BAF-317A1B16F719}" name="Table1" displayName="Table1" ref="A1:E235" totalsRowShown="0" headerRowDxfId="17" tableBorderDxfId="21">
  <autoFilter ref="A1:E235" xr:uid="{FF620E55-E6BB-4329-875F-1E62A11732C0}"/>
  <tableColumns count="5">
    <tableColumn id="1" xr3:uid="{6EE181A9-5370-460D-9A72-AA19DE1ED141}" name="אזורים לפי 2016" dataDxfId="20"/>
    <tableColumn id="2" xr3:uid="{C248B506-8B2F-49F3-8BD0-B0B69BB5E6F4}" name="שם החוג" dataDxfId="19"/>
    <tableColumn id="3" xr3:uid="{23A0C4E7-E979-44A9-902B-B3E73B6EB291}" name="סמל חוג" dataDxfId="18"/>
    <tableColumn id="4" xr3:uid="{ACB4B598-898A-46B2-A4D5-F951F16E9466}" name="סיעה"/>
    <tableColumn id="6" xr3:uid="{0DE3B371-D97D-47DC-A6ED-D4E607333E40}" name="מספר סטודנטים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D92C65-6A1D-4866-AA3F-B7EE0BD597D2}" name="Table19" displayName="Table19" ref="A1:F314" totalsRowShown="0" headerRowDxfId="15" tableBorderDxfId="14">
  <autoFilter ref="A1:F314" xr:uid="{1627935B-8094-4E4D-84AF-60E7ACF27EBE}"/>
  <tableColumns count="6">
    <tableColumn id="1" xr3:uid="{B7B83778-F13C-4151-B155-A0D18BBC2581}" name="אזורים לפי 2016" dataDxfId="13"/>
    <tableColumn id="2" xr3:uid="{FAA22CF9-F7A4-46E6-AE35-F20F64EE41E9}" name="שם החוג" dataDxfId="12"/>
    <tableColumn id="3" xr3:uid="{44AC69C3-BBBB-475F-A946-E3911183AAD6}" name="סמל חוג" dataDxfId="11"/>
    <tableColumn id="6" xr3:uid="{81F3D637-9806-4D98-90D0-EE942F27C51F}" name="מספר סטודנטים" dataDxfId="10"/>
    <tableColumn id="10" xr3:uid="{C8BAD1BA-47CB-4DC5-AF51-1ED6172848AE}" name="מנדטים" dataDxfId="8">
      <calculatedColumnFormula>Table19[[#This Row],[מספר סטודנטים]]/I92</calculatedColumnFormula>
    </tableColumn>
    <tableColumn id="11" xr3:uid="{CDA57C9C-9F47-4C3C-A16C-9741B5909A8F}" name="מנדטים מעוגל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9A9F06-F1E3-4329-BFCA-D7D32FCD26A4}" name="Table1910" displayName="Table1910" ref="A1:F312" totalsRowShown="0" headerRowDxfId="7" tableBorderDxfId="6">
  <autoFilter ref="A1:F312" xr:uid="{A736669E-2DA9-4356-A707-917AB942F8BA}"/>
  <tableColumns count="6">
    <tableColumn id="1" xr3:uid="{005195D5-901F-4661-8E21-93D13C72706B}" name="אזורי בחירה" dataDxfId="5"/>
    <tableColumn id="2" xr3:uid="{7DD15B50-7387-4C1B-839B-2402FF6DC4D1}" name="שם החוג" dataDxfId="4"/>
    <tableColumn id="3" xr3:uid="{055DED8C-8F9A-4591-8BA0-EB515C587C90}" name="סמל חוג" dataDxfId="3"/>
    <tableColumn id="6" xr3:uid="{B384F6D4-34BA-43D6-8B1D-90D5A294F6CB}" name="מספר סטודנטים" dataDxfId="2"/>
    <tableColumn id="10" xr3:uid="{709CC139-FAC5-41B1-A59D-F4E671BE4CB5}" name="מנדטים" dataDxfId="1">
      <calculatedColumnFormula>Table1910[[#This Row],[מספר סטודנטים]]/I92</calculatedColumnFormula>
    </tableColumn>
    <tableColumn id="11" xr3:uid="{E54E5459-E547-4F87-B759-E9C7A3AA0DA5}" name="מנדטים מעוגל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62C1-7B8B-4FFD-9515-3ABDF23A8A15}">
  <dimension ref="A1:P235"/>
  <sheetViews>
    <sheetView rightToLeft="1" zoomScaleNormal="100" workbookViewId="0">
      <pane ySplit="1" topLeftCell="A2" activePane="bottomLeft" state="frozen"/>
      <selection pane="bottomLeft" activeCell="J154" sqref="J154"/>
    </sheetView>
  </sheetViews>
  <sheetFormatPr defaultRowHeight="15" x14ac:dyDescent="0.25"/>
  <cols>
    <col min="1" max="1" width="16" customWidth="1"/>
    <col min="2" max="2" width="55" bestFit="1" customWidth="1"/>
    <col min="3" max="3" width="9.42578125" customWidth="1"/>
    <col min="4" max="4" width="17.5703125" bestFit="1" customWidth="1"/>
    <col min="5" max="5" width="15.85546875" bestFit="1" customWidth="1"/>
    <col min="9" max="10" width="13.28515625" bestFit="1" customWidth="1"/>
    <col min="12" max="13" width="18.7109375" bestFit="1" customWidth="1"/>
    <col min="14" max="14" width="9" bestFit="1" customWidth="1"/>
    <col min="15" max="15" width="20.5703125" bestFit="1" customWidth="1"/>
    <col min="16" max="16" width="7.28515625" bestFit="1" customWidth="1"/>
    <col min="17" max="17" width="5.140625" bestFit="1" customWidth="1"/>
  </cols>
  <sheetData>
    <row r="1" spans="1:16" x14ac:dyDescent="0.25">
      <c r="A1" s="3" t="s">
        <v>0</v>
      </c>
      <c r="B1" s="1" t="s">
        <v>1</v>
      </c>
      <c r="C1" s="1" t="s">
        <v>2</v>
      </c>
      <c r="D1" s="2" t="s">
        <v>244</v>
      </c>
      <c r="E1" s="2" t="s">
        <v>256</v>
      </c>
    </row>
    <row r="2" spans="1:16" x14ac:dyDescent="0.25">
      <c r="A2" s="3" t="s">
        <v>3</v>
      </c>
      <c r="B2" s="1" t="s">
        <v>4</v>
      </c>
      <c r="C2" s="1">
        <v>860</v>
      </c>
      <c r="D2" s="1" t="s">
        <v>245</v>
      </c>
      <c r="E2" s="1">
        <v>62</v>
      </c>
    </row>
    <row r="3" spans="1:16" x14ac:dyDescent="0.25">
      <c r="A3" s="3"/>
      <c r="B3" s="1" t="s">
        <v>5</v>
      </c>
      <c r="C3" s="1">
        <v>820</v>
      </c>
      <c r="D3" s="1" t="s">
        <v>245</v>
      </c>
      <c r="E3" s="1">
        <v>83.5</v>
      </c>
    </row>
    <row r="4" spans="1:16" x14ac:dyDescent="0.25">
      <c r="A4" s="3"/>
      <c r="B4" s="1" t="s">
        <v>6</v>
      </c>
      <c r="C4" s="1">
        <v>830</v>
      </c>
      <c r="D4" s="1" t="s">
        <v>245</v>
      </c>
      <c r="E4" s="1">
        <v>30</v>
      </c>
    </row>
    <row r="5" spans="1:16" x14ac:dyDescent="0.25">
      <c r="A5" s="3"/>
      <c r="B5" s="1" t="s">
        <v>7</v>
      </c>
      <c r="C5" s="1">
        <v>835</v>
      </c>
      <c r="D5" s="1" t="s">
        <v>245</v>
      </c>
      <c r="E5" s="1">
        <v>63.5</v>
      </c>
    </row>
    <row r="6" spans="1:16" x14ac:dyDescent="0.25">
      <c r="A6" s="3"/>
      <c r="B6" s="1" t="s">
        <v>8</v>
      </c>
      <c r="C6" s="1">
        <v>840</v>
      </c>
      <c r="D6" s="1" t="s">
        <v>245</v>
      </c>
      <c r="E6" s="1">
        <v>27.5</v>
      </c>
      <c r="I6" t="s">
        <v>258</v>
      </c>
      <c r="J6">
        <v>19232</v>
      </c>
      <c r="L6" s="4" t="s">
        <v>244</v>
      </c>
      <c r="M6" s="4" t="s">
        <v>252</v>
      </c>
      <c r="N6" s="4" t="s">
        <v>255</v>
      </c>
      <c r="O6" s="4" t="s">
        <v>253</v>
      </c>
      <c r="P6" s="4" t="s">
        <v>254</v>
      </c>
    </row>
    <row r="7" spans="1:16" x14ac:dyDescent="0.25">
      <c r="A7" s="3"/>
      <c r="B7" s="1" t="s">
        <v>9</v>
      </c>
      <c r="C7" s="1">
        <v>855</v>
      </c>
      <c r="D7" s="1" t="s">
        <v>245</v>
      </c>
      <c r="E7" s="1">
        <v>11.5</v>
      </c>
      <c r="I7" t="s">
        <v>259</v>
      </c>
      <c r="J7">
        <v>44</v>
      </c>
      <c r="L7" s="5" t="s">
        <v>249</v>
      </c>
      <c r="M7" s="5">
        <f>E177</f>
        <v>4179</v>
      </c>
      <c r="N7" s="5">
        <f>M7</f>
        <v>4179</v>
      </c>
      <c r="O7" s="5">
        <f>N7/J8</f>
        <v>9.560940099833612</v>
      </c>
      <c r="P7" s="5">
        <v>9</v>
      </c>
    </row>
    <row r="8" spans="1:16" x14ac:dyDescent="0.25">
      <c r="A8" s="3"/>
      <c r="B8" s="1" t="s">
        <v>10</v>
      </c>
      <c r="C8" s="1">
        <v>870</v>
      </c>
      <c r="D8" s="1" t="s">
        <v>245</v>
      </c>
      <c r="E8" s="1">
        <v>63.5</v>
      </c>
      <c r="I8" t="s">
        <v>260</v>
      </c>
      <c r="J8">
        <f>J6/J7</f>
        <v>437.09090909090907</v>
      </c>
      <c r="L8" s="6" t="s">
        <v>250</v>
      </c>
      <c r="M8" s="6">
        <f>E205</f>
        <v>3879</v>
      </c>
      <c r="N8" s="6">
        <f>M8</f>
        <v>3879</v>
      </c>
      <c r="O8" s="6">
        <f>N8/J8</f>
        <v>8.874584026622296</v>
      </c>
      <c r="P8" s="6">
        <v>9</v>
      </c>
    </row>
    <row r="9" spans="1:16" x14ac:dyDescent="0.25">
      <c r="A9" s="3"/>
      <c r="B9" s="1" t="s">
        <v>11</v>
      </c>
      <c r="C9" s="1">
        <v>900</v>
      </c>
      <c r="D9" s="1" t="s">
        <v>245</v>
      </c>
      <c r="E9" s="1">
        <v>0.5</v>
      </c>
      <c r="L9" s="5" t="s">
        <v>251</v>
      </c>
      <c r="M9" s="5">
        <f>E234</f>
        <v>2121</v>
      </c>
      <c r="N9" s="5">
        <f>M9</f>
        <v>2121</v>
      </c>
      <c r="O9" s="5">
        <f>N9/J8</f>
        <v>4.8525374376039938</v>
      </c>
      <c r="P9" s="5">
        <v>5</v>
      </c>
    </row>
    <row r="10" spans="1:16" x14ac:dyDescent="0.25">
      <c r="A10" s="3"/>
      <c r="B10" s="1" t="s">
        <v>12</v>
      </c>
      <c r="C10" s="1">
        <v>926</v>
      </c>
      <c r="D10" s="1" t="s">
        <v>245</v>
      </c>
      <c r="E10" s="1">
        <v>0.5</v>
      </c>
      <c r="L10" s="6" t="s">
        <v>247</v>
      </c>
      <c r="M10" s="6">
        <f>E136</f>
        <v>3863.5</v>
      </c>
      <c r="N10" s="6">
        <f>M10</f>
        <v>3863.5</v>
      </c>
      <c r="O10" s="6">
        <f>N10/J8</f>
        <v>8.8391222961730449</v>
      </c>
      <c r="P10" s="6">
        <v>9</v>
      </c>
    </row>
    <row r="11" spans="1:16" x14ac:dyDescent="0.25">
      <c r="A11" s="3"/>
      <c r="B11" s="1" t="s">
        <v>268</v>
      </c>
      <c r="C11" s="1"/>
      <c r="D11" s="1" t="s">
        <v>245</v>
      </c>
      <c r="E11" s="1">
        <v>1</v>
      </c>
      <c r="L11" s="5" t="s">
        <v>246</v>
      </c>
      <c r="M11" s="5">
        <f>E93</f>
        <v>3727.5</v>
      </c>
      <c r="N11" s="14">
        <f>SUM(M11:M12)</f>
        <v>5189.5</v>
      </c>
      <c r="O11" s="7">
        <f>N11/J8</f>
        <v>11.872816139767055</v>
      </c>
      <c r="P11" s="7">
        <v>12</v>
      </c>
    </row>
    <row r="12" spans="1:16" x14ac:dyDescent="0.25">
      <c r="A12" s="3"/>
      <c r="B12" s="1" t="s">
        <v>13</v>
      </c>
      <c r="C12" s="1"/>
      <c r="D12" s="1" t="s">
        <v>245</v>
      </c>
      <c r="E12" s="1"/>
      <c r="L12" s="6" t="s">
        <v>245</v>
      </c>
      <c r="M12" s="6">
        <f>E23</f>
        <v>1462</v>
      </c>
      <c r="N12" s="14"/>
      <c r="O12" s="8"/>
      <c r="P12" s="8"/>
    </row>
    <row r="13" spans="1:16" x14ac:dyDescent="0.25">
      <c r="A13" s="3" t="s">
        <v>136</v>
      </c>
      <c r="B13" s="1" t="s">
        <v>137</v>
      </c>
      <c r="C13" s="1">
        <v>401</v>
      </c>
      <c r="D13" s="1" t="s">
        <v>245</v>
      </c>
      <c r="E13" s="1">
        <v>573</v>
      </c>
      <c r="L13" s="9" t="s">
        <v>257</v>
      </c>
      <c r="M13" s="9">
        <f>SUM(M7:M12)</f>
        <v>19232</v>
      </c>
      <c r="N13" s="9">
        <f>SUM(N7:N12)</f>
        <v>19232</v>
      </c>
      <c r="O13" s="9">
        <f>SUM(O7:O12)</f>
        <v>44</v>
      </c>
      <c r="P13" s="9">
        <f>SUM(P7:P12)</f>
        <v>44</v>
      </c>
    </row>
    <row r="14" spans="1:16" x14ac:dyDescent="0.25">
      <c r="A14" s="3"/>
      <c r="B14" s="1" t="s">
        <v>138</v>
      </c>
      <c r="C14" s="1">
        <v>402</v>
      </c>
      <c r="D14" s="1" t="s">
        <v>245</v>
      </c>
      <c r="E14" s="1">
        <v>236</v>
      </c>
      <c r="H14" t="s">
        <v>270</v>
      </c>
    </row>
    <row r="15" spans="1:16" x14ac:dyDescent="0.25">
      <c r="A15" s="3"/>
      <c r="B15" s="1" t="s">
        <v>139</v>
      </c>
      <c r="C15" s="1">
        <v>404</v>
      </c>
      <c r="D15" s="1" t="s">
        <v>245</v>
      </c>
      <c r="E15" s="1">
        <v>1</v>
      </c>
      <c r="H15" t="s">
        <v>272</v>
      </c>
    </row>
    <row r="16" spans="1:16" x14ac:dyDescent="0.25">
      <c r="A16" s="3"/>
      <c r="B16" s="1" t="s">
        <v>140</v>
      </c>
      <c r="C16" s="1">
        <v>414</v>
      </c>
      <c r="D16" s="1" t="s">
        <v>245</v>
      </c>
      <c r="E16" s="1">
        <v>1</v>
      </c>
      <c r="H16" t="s">
        <v>271</v>
      </c>
    </row>
    <row r="17" spans="1:8" x14ac:dyDescent="0.25">
      <c r="A17" s="3"/>
      <c r="B17" s="1" t="s">
        <v>141</v>
      </c>
      <c r="C17" s="1">
        <v>409</v>
      </c>
      <c r="D17" s="1" t="s">
        <v>245</v>
      </c>
      <c r="E17" s="1">
        <v>25</v>
      </c>
      <c r="H17" t="s">
        <v>269</v>
      </c>
    </row>
    <row r="18" spans="1:8" x14ac:dyDescent="0.25">
      <c r="A18" s="3"/>
      <c r="B18" s="1" t="s">
        <v>142</v>
      </c>
      <c r="C18" s="1">
        <v>417</v>
      </c>
      <c r="D18" s="1" t="s">
        <v>245</v>
      </c>
      <c r="E18" s="1">
        <v>11.5</v>
      </c>
    </row>
    <row r="19" spans="1:8" x14ac:dyDescent="0.25">
      <c r="A19" s="3"/>
      <c r="B19" s="1" t="s">
        <v>143</v>
      </c>
      <c r="C19" s="1">
        <v>411</v>
      </c>
      <c r="D19" s="1" t="s">
        <v>245</v>
      </c>
      <c r="E19" s="1">
        <v>225.5</v>
      </c>
      <c r="H19" t="s">
        <v>267</v>
      </c>
    </row>
    <row r="20" spans="1:8" x14ac:dyDescent="0.25">
      <c r="A20" s="3"/>
      <c r="B20" s="1" t="s">
        <v>144</v>
      </c>
      <c r="C20" s="1">
        <v>415</v>
      </c>
      <c r="D20" s="1" t="s">
        <v>245</v>
      </c>
      <c r="E20" s="1">
        <v>6</v>
      </c>
    </row>
    <row r="21" spans="1:8" x14ac:dyDescent="0.25">
      <c r="A21" s="3"/>
      <c r="B21" s="1" t="s">
        <v>145</v>
      </c>
      <c r="C21" s="1">
        <v>410</v>
      </c>
      <c r="D21" s="1" t="s">
        <v>245</v>
      </c>
      <c r="E21" s="1">
        <v>39.5</v>
      </c>
    </row>
    <row r="22" spans="1:8" x14ac:dyDescent="0.25">
      <c r="A22" s="3"/>
      <c r="B22" s="1"/>
      <c r="C22" s="1"/>
      <c r="D22" s="1"/>
      <c r="E22" s="1"/>
    </row>
    <row r="23" spans="1:8" x14ac:dyDescent="0.25">
      <c r="A23" s="3"/>
      <c r="B23" s="10" t="s">
        <v>261</v>
      </c>
      <c r="C23" s="10"/>
      <c r="D23" s="10"/>
      <c r="E23" s="10">
        <f>SUM(E2:E21)</f>
        <v>1462</v>
      </c>
    </row>
    <row r="24" spans="1:8" x14ac:dyDescent="0.25">
      <c r="A24" s="3"/>
      <c r="B24" s="1"/>
      <c r="C24" s="1"/>
      <c r="D24" s="1"/>
      <c r="E24" s="1"/>
    </row>
    <row r="25" spans="1:8" x14ac:dyDescent="0.25">
      <c r="A25" s="3" t="s">
        <v>14</v>
      </c>
      <c r="B25" s="1" t="s">
        <v>15</v>
      </c>
      <c r="C25" s="1">
        <v>105</v>
      </c>
      <c r="D25" s="1" t="s">
        <v>246</v>
      </c>
      <c r="E25" s="1">
        <v>92</v>
      </c>
    </row>
    <row r="26" spans="1:8" x14ac:dyDescent="0.25">
      <c r="A26" s="3"/>
      <c r="B26" s="1" t="s">
        <v>16</v>
      </c>
      <c r="C26" s="1">
        <v>151</v>
      </c>
      <c r="D26" s="1" t="s">
        <v>246</v>
      </c>
      <c r="E26" s="1">
        <v>145</v>
      </c>
    </row>
    <row r="27" spans="1:8" x14ac:dyDescent="0.25">
      <c r="A27" s="3"/>
      <c r="B27" s="1" t="s">
        <v>17</v>
      </c>
      <c r="C27" s="1">
        <v>127</v>
      </c>
      <c r="D27" s="1" t="s">
        <v>246</v>
      </c>
      <c r="E27" s="1">
        <v>74.5</v>
      </c>
    </row>
    <row r="28" spans="1:8" x14ac:dyDescent="0.25">
      <c r="A28" s="3"/>
      <c r="B28" s="1" t="s">
        <v>18</v>
      </c>
      <c r="C28" s="1">
        <v>142</v>
      </c>
      <c r="D28" s="1" t="s">
        <v>246</v>
      </c>
      <c r="E28" s="1">
        <v>1</v>
      </c>
    </row>
    <row r="29" spans="1:8" x14ac:dyDescent="0.25">
      <c r="A29" s="3"/>
      <c r="B29" s="1" t="s">
        <v>19</v>
      </c>
      <c r="C29" s="1">
        <v>122</v>
      </c>
      <c r="D29" s="1" t="s">
        <v>246</v>
      </c>
      <c r="E29" s="1">
        <v>252</v>
      </c>
    </row>
    <row r="30" spans="1:8" x14ac:dyDescent="0.25">
      <c r="A30" s="3"/>
      <c r="B30" s="1" t="s">
        <v>20</v>
      </c>
      <c r="C30" s="1">
        <v>123</v>
      </c>
      <c r="D30" s="1" t="s">
        <v>246</v>
      </c>
      <c r="E30" s="1">
        <v>45</v>
      </c>
    </row>
    <row r="31" spans="1:8" x14ac:dyDescent="0.25">
      <c r="A31" s="3" t="s">
        <v>21</v>
      </c>
      <c r="B31" s="1" t="s">
        <v>22</v>
      </c>
      <c r="C31" s="1">
        <v>225</v>
      </c>
      <c r="D31" s="1" t="s">
        <v>246</v>
      </c>
      <c r="E31" s="1">
        <v>0.5</v>
      </c>
    </row>
    <row r="32" spans="1:8" x14ac:dyDescent="0.25">
      <c r="A32" s="3"/>
      <c r="B32" s="1" t="s">
        <v>23</v>
      </c>
      <c r="C32" s="1">
        <v>102</v>
      </c>
      <c r="D32" s="1" t="s">
        <v>246</v>
      </c>
      <c r="E32" s="1">
        <v>28.5</v>
      </c>
    </row>
    <row r="33" spans="1:5" x14ac:dyDescent="0.25">
      <c r="A33" s="3"/>
      <c r="B33" s="1" t="s">
        <v>24</v>
      </c>
      <c r="C33" s="1">
        <v>113</v>
      </c>
      <c r="D33" s="1" t="s">
        <v>246</v>
      </c>
      <c r="E33" s="1">
        <v>49</v>
      </c>
    </row>
    <row r="34" spans="1:5" x14ac:dyDescent="0.25">
      <c r="A34" s="3"/>
      <c r="B34" s="1" t="s">
        <v>25</v>
      </c>
      <c r="C34" s="1">
        <v>101</v>
      </c>
      <c r="D34" s="1" t="s">
        <v>246</v>
      </c>
      <c r="E34" s="1">
        <v>63</v>
      </c>
    </row>
    <row r="35" spans="1:5" x14ac:dyDescent="0.25">
      <c r="A35" s="3"/>
      <c r="B35" s="1" t="s">
        <v>26</v>
      </c>
      <c r="C35" s="1">
        <v>115</v>
      </c>
      <c r="D35" s="1" t="s">
        <v>246</v>
      </c>
      <c r="E35" s="1">
        <v>28.5</v>
      </c>
    </row>
    <row r="36" spans="1:5" x14ac:dyDescent="0.25">
      <c r="A36" s="3"/>
      <c r="B36" s="1" t="s">
        <v>27</v>
      </c>
      <c r="C36" s="1"/>
      <c r="D36" s="1" t="s">
        <v>246</v>
      </c>
      <c r="E36" s="1"/>
    </row>
    <row r="37" spans="1:5" x14ac:dyDescent="0.25">
      <c r="A37" s="3"/>
      <c r="B37" s="1" t="s">
        <v>28</v>
      </c>
      <c r="C37" s="1">
        <v>117</v>
      </c>
      <c r="D37" s="1" t="s">
        <v>246</v>
      </c>
      <c r="E37" s="1">
        <v>11</v>
      </c>
    </row>
    <row r="38" spans="1:5" x14ac:dyDescent="0.25">
      <c r="A38" s="3"/>
      <c r="B38" s="1" t="s">
        <v>29</v>
      </c>
      <c r="C38" s="1"/>
      <c r="D38" s="1" t="s">
        <v>246</v>
      </c>
      <c r="E38" s="1"/>
    </row>
    <row r="39" spans="1:5" x14ac:dyDescent="0.25">
      <c r="A39" s="3"/>
      <c r="B39" s="1" t="s">
        <v>30</v>
      </c>
      <c r="C39" s="1">
        <v>202</v>
      </c>
      <c r="D39" s="1" t="s">
        <v>246</v>
      </c>
      <c r="E39" s="1">
        <v>4</v>
      </c>
    </row>
    <row r="40" spans="1:5" x14ac:dyDescent="0.25">
      <c r="A40" s="3"/>
      <c r="B40" s="1" t="s">
        <v>31</v>
      </c>
      <c r="C40" s="1"/>
      <c r="D40" s="1" t="s">
        <v>246</v>
      </c>
      <c r="E40" s="1"/>
    </row>
    <row r="41" spans="1:5" x14ac:dyDescent="0.25">
      <c r="A41" s="3"/>
      <c r="B41" s="1" t="s">
        <v>32</v>
      </c>
      <c r="C41" s="1">
        <v>150</v>
      </c>
      <c r="D41" s="1" t="s">
        <v>246</v>
      </c>
      <c r="E41" s="1">
        <v>86.5</v>
      </c>
    </row>
    <row r="42" spans="1:5" x14ac:dyDescent="0.25">
      <c r="A42" s="3" t="s">
        <v>33</v>
      </c>
      <c r="B42" s="1" t="s">
        <v>34</v>
      </c>
      <c r="C42" s="1">
        <v>108</v>
      </c>
      <c r="D42" s="1" t="s">
        <v>246</v>
      </c>
      <c r="E42" s="1">
        <v>40.5</v>
      </c>
    </row>
    <row r="43" spans="1:5" x14ac:dyDescent="0.25">
      <c r="A43" s="3"/>
      <c r="B43" s="1" t="s">
        <v>35</v>
      </c>
      <c r="C43" s="1">
        <v>109</v>
      </c>
      <c r="D43" s="1" t="s">
        <v>246</v>
      </c>
      <c r="E43" s="1">
        <v>49.5</v>
      </c>
    </row>
    <row r="44" spans="1:5" x14ac:dyDescent="0.25">
      <c r="A44" s="3"/>
      <c r="B44" s="1" t="s">
        <v>36</v>
      </c>
      <c r="C44" s="1">
        <v>112</v>
      </c>
      <c r="D44" s="1" t="s">
        <v>246</v>
      </c>
      <c r="E44" s="1">
        <v>8</v>
      </c>
    </row>
    <row r="45" spans="1:5" x14ac:dyDescent="0.25">
      <c r="A45" s="3"/>
      <c r="B45" s="1" t="s">
        <v>37</v>
      </c>
      <c r="C45" s="1">
        <v>180</v>
      </c>
      <c r="D45" s="1" t="s">
        <v>246</v>
      </c>
      <c r="E45" s="1">
        <v>63</v>
      </c>
    </row>
    <row r="46" spans="1:5" x14ac:dyDescent="0.25">
      <c r="A46" s="3"/>
      <c r="B46" s="1" t="s">
        <v>38</v>
      </c>
      <c r="C46" s="1">
        <v>181</v>
      </c>
      <c r="D46" s="1" t="s">
        <v>246</v>
      </c>
      <c r="E46" s="1">
        <v>100</v>
      </c>
    </row>
    <row r="47" spans="1:5" x14ac:dyDescent="0.25">
      <c r="A47" s="3"/>
      <c r="B47" s="1" t="s">
        <v>39</v>
      </c>
      <c r="C47" s="1">
        <v>176</v>
      </c>
      <c r="D47" s="1" t="s">
        <v>246</v>
      </c>
      <c r="E47" s="1">
        <v>91</v>
      </c>
    </row>
    <row r="48" spans="1:5" x14ac:dyDescent="0.25">
      <c r="A48" s="3"/>
      <c r="B48" s="1" t="s">
        <v>40</v>
      </c>
      <c r="C48" s="1">
        <v>157</v>
      </c>
      <c r="D48" s="1" t="s">
        <v>246</v>
      </c>
      <c r="E48" s="1">
        <v>19.5</v>
      </c>
    </row>
    <row r="49" spans="1:5" x14ac:dyDescent="0.25">
      <c r="A49" s="3"/>
      <c r="B49" s="1" t="s">
        <v>41</v>
      </c>
      <c r="C49" s="1">
        <v>197</v>
      </c>
      <c r="D49" s="1" t="s">
        <v>246</v>
      </c>
      <c r="E49" s="1">
        <v>84.5</v>
      </c>
    </row>
    <row r="50" spans="1:5" x14ac:dyDescent="0.25">
      <c r="A50" s="3"/>
      <c r="B50" s="1" t="s">
        <v>42</v>
      </c>
      <c r="C50" s="1"/>
      <c r="D50" s="1" t="s">
        <v>246</v>
      </c>
      <c r="E50" s="1"/>
    </row>
    <row r="51" spans="1:5" x14ac:dyDescent="0.25">
      <c r="A51" s="3"/>
      <c r="B51" s="1" t="s">
        <v>43</v>
      </c>
      <c r="C51" s="1">
        <v>198</v>
      </c>
      <c r="D51" s="1" t="s">
        <v>246</v>
      </c>
      <c r="E51" s="1">
        <v>24.5</v>
      </c>
    </row>
    <row r="52" spans="1:5" x14ac:dyDescent="0.25">
      <c r="A52" s="3"/>
      <c r="B52" s="1" t="s">
        <v>44</v>
      </c>
      <c r="C52" s="1">
        <v>199</v>
      </c>
      <c r="D52" s="1" t="s">
        <v>246</v>
      </c>
      <c r="E52" s="1">
        <v>44</v>
      </c>
    </row>
    <row r="53" spans="1:5" x14ac:dyDescent="0.25">
      <c r="A53" s="3" t="s">
        <v>45</v>
      </c>
      <c r="B53" s="1" t="s">
        <v>46</v>
      </c>
      <c r="C53" s="1">
        <v>140</v>
      </c>
      <c r="D53" s="1" t="s">
        <v>246</v>
      </c>
      <c r="E53" s="1">
        <v>186.5</v>
      </c>
    </row>
    <row r="54" spans="1:5" x14ac:dyDescent="0.25">
      <c r="A54" s="3"/>
      <c r="B54" s="1" t="s">
        <v>47</v>
      </c>
      <c r="C54" s="1">
        <v>141</v>
      </c>
      <c r="D54" s="1" t="s">
        <v>246</v>
      </c>
      <c r="E54" s="1">
        <v>49.5</v>
      </c>
    </row>
    <row r="55" spans="1:5" x14ac:dyDescent="0.25">
      <c r="A55" s="3"/>
      <c r="B55" s="1" t="s">
        <v>48</v>
      </c>
      <c r="C55" s="1">
        <v>222</v>
      </c>
      <c r="D55" s="1" t="s">
        <v>246</v>
      </c>
      <c r="E55" s="1">
        <v>95</v>
      </c>
    </row>
    <row r="56" spans="1:5" x14ac:dyDescent="0.25">
      <c r="A56" s="3"/>
      <c r="B56" s="1" t="s">
        <v>49</v>
      </c>
      <c r="C56" s="1">
        <v>255</v>
      </c>
      <c r="D56" s="1" t="s">
        <v>246</v>
      </c>
      <c r="E56" s="1">
        <v>42</v>
      </c>
    </row>
    <row r="57" spans="1:5" x14ac:dyDescent="0.25">
      <c r="A57" s="3"/>
      <c r="B57" s="1" t="s">
        <v>50</v>
      </c>
      <c r="C57" s="1">
        <v>143</v>
      </c>
      <c r="D57" s="1" t="s">
        <v>246</v>
      </c>
      <c r="E57" s="1">
        <v>160.5</v>
      </c>
    </row>
    <row r="58" spans="1:5" x14ac:dyDescent="0.25">
      <c r="A58" s="3"/>
      <c r="B58" s="1" t="s">
        <v>51</v>
      </c>
      <c r="C58" s="1">
        <v>144</v>
      </c>
      <c r="D58" s="1" t="s">
        <v>246</v>
      </c>
      <c r="E58" s="1">
        <v>13.5</v>
      </c>
    </row>
    <row r="59" spans="1:5" x14ac:dyDescent="0.25">
      <c r="A59" s="3" t="s">
        <v>52</v>
      </c>
      <c r="B59" s="1" t="s">
        <v>53</v>
      </c>
      <c r="C59" s="1">
        <v>155</v>
      </c>
      <c r="D59" s="1" t="s">
        <v>246</v>
      </c>
      <c r="E59" s="1">
        <v>37.5</v>
      </c>
    </row>
    <row r="60" spans="1:5" x14ac:dyDescent="0.25">
      <c r="A60" s="3"/>
      <c r="B60" s="1" t="s">
        <v>54</v>
      </c>
      <c r="C60" s="1">
        <v>156</v>
      </c>
      <c r="D60" s="1" t="s">
        <v>246</v>
      </c>
      <c r="E60" s="1">
        <v>3.5</v>
      </c>
    </row>
    <row r="61" spans="1:5" x14ac:dyDescent="0.25">
      <c r="A61" s="3"/>
      <c r="B61" s="1" t="s">
        <v>55</v>
      </c>
      <c r="C61" s="1">
        <v>160</v>
      </c>
      <c r="D61" s="1" t="s">
        <v>246</v>
      </c>
      <c r="E61" s="1">
        <v>4</v>
      </c>
    </row>
    <row r="62" spans="1:5" x14ac:dyDescent="0.25">
      <c r="A62" s="3"/>
      <c r="B62" s="1" t="s">
        <v>56</v>
      </c>
      <c r="C62" s="1">
        <v>172</v>
      </c>
      <c r="D62" s="1" t="s">
        <v>246</v>
      </c>
      <c r="E62" s="1">
        <v>9</v>
      </c>
    </row>
    <row r="63" spans="1:5" x14ac:dyDescent="0.25">
      <c r="A63" s="3"/>
      <c r="B63" s="1" t="s">
        <v>57</v>
      </c>
      <c r="C63" s="1">
        <v>179</v>
      </c>
      <c r="D63" s="1" t="s">
        <v>246</v>
      </c>
      <c r="E63" s="1">
        <v>57.5</v>
      </c>
    </row>
    <row r="64" spans="1:5" x14ac:dyDescent="0.25">
      <c r="A64" s="3"/>
      <c r="B64" s="1" t="s">
        <v>58</v>
      </c>
      <c r="C64" s="1">
        <v>124</v>
      </c>
      <c r="D64" s="1" t="s">
        <v>246</v>
      </c>
      <c r="E64" s="1">
        <v>166.5</v>
      </c>
    </row>
    <row r="65" spans="1:5" x14ac:dyDescent="0.25">
      <c r="A65" s="3" t="s">
        <v>59</v>
      </c>
      <c r="B65" s="1" t="s">
        <v>60</v>
      </c>
      <c r="C65" s="1">
        <v>200</v>
      </c>
      <c r="D65" s="1" t="s">
        <v>246</v>
      </c>
      <c r="E65" s="1">
        <v>247</v>
      </c>
    </row>
    <row r="66" spans="1:5" x14ac:dyDescent="0.25">
      <c r="A66" s="3"/>
      <c r="B66" s="1" t="s">
        <v>61</v>
      </c>
      <c r="C66" s="1">
        <v>207</v>
      </c>
      <c r="D66" s="1" t="s">
        <v>246</v>
      </c>
      <c r="E66" s="1">
        <v>42</v>
      </c>
    </row>
    <row r="67" spans="1:5" x14ac:dyDescent="0.25">
      <c r="A67" s="3"/>
      <c r="B67" s="1" t="s">
        <v>62</v>
      </c>
      <c r="C67" s="1">
        <v>249</v>
      </c>
      <c r="D67" s="1" t="s">
        <v>246</v>
      </c>
      <c r="E67" s="1">
        <v>1</v>
      </c>
    </row>
    <row r="68" spans="1:5" x14ac:dyDescent="0.25">
      <c r="A68" s="3"/>
      <c r="B68" s="1" t="s">
        <v>63</v>
      </c>
      <c r="C68" s="1">
        <v>230</v>
      </c>
      <c r="D68" s="1" t="s">
        <v>246</v>
      </c>
      <c r="E68" s="1">
        <v>20.5</v>
      </c>
    </row>
    <row r="69" spans="1:5" x14ac:dyDescent="0.25">
      <c r="A69" s="3"/>
      <c r="B69" s="1" t="s">
        <v>64</v>
      </c>
      <c r="C69" s="1">
        <v>231</v>
      </c>
      <c r="D69" s="1" t="s">
        <v>246</v>
      </c>
      <c r="E69" s="1">
        <v>2</v>
      </c>
    </row>
    <row r="70" spans="1:5" x14ac:dyDescent="0.25">
      <c r="A70" s="3"/>
      <c r="B70" s="1" t="s">
        <v>65</v>
      </c>
      <c r="C70" s="1"/>
      <c r="D70" s="1" t="s">
        <v>246</v>
      </c>
      <c r="E70" s="1"/>
    </row>
    <row r="71" spans="1:5" x14ac:dyDescent="0.25">
      <c r="A71" s="3"/>
      <c r="B71" s="1" t="s">
        <v>66</v>
      </c>
      <c r="C71" s="1">
        <v>237</v>
      </c>
      <c r="D71" s="1" t="s">
        <v>246</v>
      </c>
      <c r="E71" s="1">
        <v>31.5</v>
      </c>
    </row>
    <row r="72" spans="1:5" x14ac:dyDescent="0.25">
      <c r="A72" s="3"/>
      <c r="B72" s="1" t="s">
        <v>67</v>
      </c>
      <c r="C72" s="1">
        <v>238</v>
      </c>
      <c r="D72" s="1" t="s">
        <v>246</v>
      </c>
      <c r="E72" s="1">
        <v>54.5</v>
      </c>
    </row>
    <row r="73" spans="1:5" x14ac:dyDescent="0.25">
      <c r="A73" s="3"/>
      <c r="B73" s="1" t="s">
        <v>68</v>
      </c>
      <c r="C73" s="1">
        <v>239</v>
      </c>
      <c r="D73" s="1" t="s">
        <v>246</v>
      </c>
      <c r="E73" s="1">
        <v>35</v>
      </c>
    </row>
    <row r="74" spans="1:5" x14ac:dyDescent="0.25">
      <c r="A74" s="3"/>
      <c r="B74" s="1" t="s">
        <v>69</v>
      </c>
      <c r="C74" s="1">
        <v>240</v>
      </c>
      <c r="D74" s="1" t="s">
        <v>246</v>
      </c>
      <c r="E74" s="1">
        <v>44.5</v>
      </c>
    </row>
    <row r="75" spans="1:5" x14ac:dyDescent="0.25">
      <c r="A75" s="3"/>
      <c r="B75" s="1" t="s">
        <v>70</v>
      </c>
      <c r="C75" s="1">
        <v>241</v>
      </c>
      <c r="D75" s="1" t="s">
        <v>246</v>
      </c>
      <c r="E75" s="1">
        <v>33.5</v>
      </c>
    </row>
    <row r="76" spans="1:5" x14ac:dyDescent="0.25">
      <c r="A76" s="3"/>
      <c r="B76" s="1" t="s">
        <v>71</v>
      </c>
      <c r="C76" s="1">
        <v>242</v>
      </c>
      <c r="D76" s="1" t="s">
        <v>246</v>
      </c>
      <c r="E76" s="1">
        <v>11</v>
      </c>
    </row>
    <row r="77" spans="1:5" x14ac:dyDescent="0.25">
      <c r="A77" s="3"/>
      <c r="B77" s="1" t="s">
        <v>72</v>
      </c>
      <c r="C77" s="1">
        <v>243</v>
      </c>
      <c r="D77" s="1" t="s">
        <v>246</v>
      </c>
      <c r="E77" s="1">
        <v>36.5</v>
      </c>
    </row>
    <row r="78" spans="1:5" x14ac:dyDescent="0.25">
      <c r="A78" s="3"/>
      <c r="B78" s="1" t="s">
        <v>73</v>
      </c>
      <c r="C78" s="1">
        <v>246</v>
      </c>
      <c r="D78" s="1" t="s">
        <v>246</v>
      </c>
      <c r="E78" s="1">
        <v>1</v>
      </c>
    </row>
    <row r="79" spans="1:5" x14ac:dyDescent="0.25">
      <c r="A79" s="3"/>
      <c r="B79" s="1" t="s">
        <v>74</v>
      </c>
      <c r="C79" s="1"/>
      <c r="D79" s="1" t="s">
        <v>246</v>
      </c>
      <c r="E79" s="1"/>
    </row>
    <row r="80" spans="1:5" x14ac:dyDescent="0.25">
      <c r="A80" s="3"/>
      <c r="B80" s="1" t="s">
        <v>75</v>
      </c>
      <c r="C80" s="1">
        <v>298</v>
      </c>
      <c r="D80" s="1" t="s">
        <v>246</v>
      </c>
      <c r="E80" s="1">
        <v>5</v>
      </c>
    </row>
    <row r="81" spans="1:5" x14ac:dyDescent="0.25">
      <c r="A81" s="3"/>
      <c r="B81" s="1" t="s">
        <v>76</v>
      </c>
      <c r="C81" s="1">
        <v>299</v>
      </c>
      <c r="D81" s="1" t="s">
        <v>246</v>
      </c>
      <c r="E81" s="1">
        <v>13.5</v>
      </c>
    </row>
    <row r="82" spans="1:5" x14ac:dyDescent="0.25">
      <c r="A82" s="3"/>
      <c r="B82" s="1" t="s">
        <v>77</v>
      </c>
      <c r="C82" s="1"/>
      <c r="D82" s="1" t="s">
        <v>246</v>
      </c>
      <c r="E82" s="1"/>
    </row>
    <row r="83" spans="1:5" x14ac:dyDescent="0.25">
      <c r="A83" s="3"/>
      <c r="B83" s="1" t="s">
        <v>78</v>
      </c>
      <c r="C83" s="1">
        <v>201</v>
      </c>
      <c r="D83" s="1" t="s">
        <v>246</v>
      </c>
      <c r="E83" s="1">
        <v>153.5</v>
      </c>
    </row>
    <row r="84" spans="1:5" x14ac:dyDescent="0.25">
      <c r="A84" s="3" t="s">
        <v>79</v>
      </c>
      <c r="B84" s="1" t="s">
        <v>80</v>
      </c>
      <c r="C84" s="1">
        <v>431</v>
      </c>
      <c r="D84" s="1" t="s">
        <v>246</v>
      </c>
      <c r="E84" s="1">
        <v>473.5</v>
      </c>
    </row>
    <row r="85" spans="1:5" x14ac:dyDescent="0.25">
      <c r="A85" s="3"/>
      <c r="B85" s="1" t="s">
        <v>81</v>
      </c>
      <c r="C85" s="1">
        <v>432</v>
      </c>
      <c r="D85" s="1" t="s">
        <v>246</v>
      </c>
      <c r="E85" s="1">
        <v>66.5</v>
      </c>
    </row>
    <row r="86" spans="1:5" x14ac:dyDescent="0.25">
      <c r="A86" s="3"/>
      <c r="B86" s="1" t="s">
        <v>82</v>
      </c>
      <c r="C86" s="1">
        <v>433</v>
      </c>
      <c r="D86" s="1" t="s">
        <v>246</v>
      </c>
      <c r="E86" s="1">
        <v>68.5</v>
      </c>
    </row>
    <row r="87" spans="1:5" x14ac:dyDescent="0.25">
      <c r="A87" s="3"/>
      <c r="B87" s="1" t="s">
        <v>83</v>
      </c>
      <c r="C87" s="1">
        <v>434</v>
      </c>
      <c r="D87" s="1" t="s">
        <v>246</v>
      </c>
      <c r="E87" s="1">
        <v>89</v>
      </c>
    </row>
    <row r="88" spans="1:5" x14ac:dyDescent="0.25">
      <c r="A88" s="3"/>
      <c r="B88" s="1" t="s">
        <v>84</v>
      </c>
      <c r="C88" s="1"/>
      <c r="D88" s="1" t="s">
        <v>246</v>
      </c>
      <c r="E88" s="1"/>
    </row>
    <row r="89" spans="1:5" x14ac:dyDescent="0.25">
      <c r="A89" s="3"/>
      <c r="B89" s="1" t="s">
        <v>85</v>
      </c>
      <c r="C89" s="1"/>
      <c r="D89" s="1" t="s">
        <v>246</v>
      </c>
      <c r="E89" s="1"/>
    </row>
    <row r="90" spans="1:5" x14ac:dyDescent="0.25">
      <c r="A90" s="3"/>
      <c r="B90" s="1" t="s">
        <v>86</v>
      </c>
      <c r="C90" s="1">
        <v>430</v>
      </c>
      <c r="D90" s="1" t="s">
        <v>246</v>
      </c>
      <c r="E90" s="1">
        <v>68</v>
      </c>
    </row>
    <row r="91" spans="1:5" x14ac:dyDescent="0.25">
      <c r="A91" s="3"/>
      <c r="B91" s="1" t="s">
        <v>87</v>
      </c>
      <c r="C91" s="1"/>
      <c r="D91" s="1" t="s">
        <v>246</v>
      </c>
      <c r="E91" s="1"/>
    </row>
    <row r="92" spans="1:5" x14ac:dyDescent="0.25">
      <c r="A92" s="3"/>
      <c r="B92" s="1"/>
      <c r="C92" s="1"/>
      <c r="D92" s="1"/>
      <c r="E92" s="1"/>
    </row>
    <row r="93" spans="1:5" x14ac:dyDescent="0.25">
      <c r="A93" s="3"/>
      <c r="B93" s="10" t="s">
        <v>263</v>
      </c>
      <c r="C93" s="10"/>
      <c r="D93" s="10"/>
      <c r="E93" s="10">
        <f>SUM(E25:E91)</f>
        <v>3727.5</v>
      </c>
    </row>
    <row r="94" spans="1:5" x14ac:dyDescent="0.25">
      <c r="A94" s="3"/>
      <c r="B94" s="1"/>
      <c r="C94" s="1"/>
      <c r="D94" s="1"/>
      <c r="E94" s="1"/>
    </row>
    <row r="95" spans="1:5" x14ac:dyDescent="0.25">
      <c r="A95" s="3" t="s">
        <v>88</v>
      </c>
      <c r="B95" s="1" t="s">
        <v>89</v>
      </c>
      <c r="C95" s="1">
        <v>300</v>
      </c>
      <c r="D95" s="1" t="s">
        <v>247</v>
      </c>
      <c r="E95" s="1">
        <v>409.5</v>
      </c>
    </row>
    <row r="96" spans="1:5" x14ac:dyDescent="0.25">
      <c r="A96" s="3" t="s">
        <v>90</v>
      </c>
      <c r="B96" s="1" t="s">
        <v>91</v>
      </c>
      <c r="C96" s="1">
        <v>301</v>
      </c>
      <c r="D96" s="1" t="s">
        <v>247</v>
      </c>
      <c r="E96" s="1">
        <v>235.5</v>
      </c>
    </row>
    <row r="97" spans="1:5" x14ac:dyDescent="0.25">
      <c r="A97" s="3"/>
      <c r="B97" s="1" t="s">
        <v>92</v>
      </c>
      <c r="C97" s="1">
        <v>802</v>
      </c>
      <c r="D97" s="1" t="s">
        <v>247</v>
      </c>
      <c r="E97" s="1">
        <v>22</v>
      </c>
    </row>
    <row r="98" spans="1:5" x14ac:dyDescent="0.25">
      <c r="A98" s="3"/>
      <c r="B98" s="1" t="s">
        <v>93</v>
      </c>
      <c r="C98" s="1">
        <v>369</v>
      </c>
      <c r="D98" s="1" t="s">
        <v>247</v>
      </c>
      <c r="E98" s="1">
        <v>40</v>
      </c>
    </row>
    <row r="99" spans="1:5" x14ac:dyDescent="0.25">
      <c r="A99" s="3"/>
      <c r="B99" s="1" t="s">
        <v>94</v>
      </c>
      <c r="C99" s="1">
        <v>810</v>
      </c>
      <c r="D99" s="1" t="s">
        <v>247</v>
      </c>
      <c r="E99" s="1">
        <v>92</v>
      </c>
    </row>
    <row r="100" spans="1:5" x14ac:dyDescent="0.25">
      <c r="A100" s="3"/>
      <c r="B100" s="1" t="s">
        <v>95</v>
      </c>
      <c r="C100" s="1">
        <v>821</v>
      </c>
      <c r="D100" s="1" t="s">
        <v>247</v>
      </c>
      <c r="E100" s="1">
        <v>71.5</v>
      </c>
    </row>
    <row r="101" spans="1:5" x14ac:dyDescent="0.25">
      <c r="A101" s="3"/>
      <c r="B101" s="1" t="s">
        <v>96</v>
      </c>
      <c r="C101" s="1">
        <v>809</v>
      </c>
      <c r="D101" s="1" t="s">
        <v>247</v>
      </c>
      <c r="E101" s="1">
        <v>21.5</v>
      </c>
    </row>
    <row r="102" spans="1:5" x14ac:dyDescent="0.25">
      <c r="A102" s="3"/>
      <c r="B102" s="1" t="s">
        <v>97</v>
      </c>
      <c r="C102" s="1">
        <v>815</v>
      </c>
      <c r="D102" s="1" t="s">
        <v>247</v>
      </c>
      <c r="E102" s="1">
        <v>10.5</v>
      </c>
    </row>
    <row r="103" spans="1:5" x14ac:dyDescent="0.25">
      <c r="A103" s="3" t="s">
        <v>98</v>
      </c>
      <c r="B103" s="1" t="s">
        <v>99</v>
      </c>
      <c r="C103" s="1">
        <v>365</v>
      </c>
      <c r="D103" s="1" t="s">
        <v>247</v>
      </c>
      <c r="E103" s="1">
        <v>1.5</v>
      </c>
    </row>
    <row r="104" spans="1:5" x14ac:dyDescent="0.25">
      <c r="A104" s="3"/>
      <c r="B104" s="1" t="s">
        <v>100</v>
      </c>
      <c r="C104" s="1">
        <v>323</v>
      </c>
      <c r="D104" s="1" t="s">
        <v>247</v>
      </c>
      <c r="E104" s="1">
        <v>240.5</v>
      </c>
    </row>
    <row r="105" spans="1:5" x14ac:dyDescent="0.25">
      <c r="A105" s="3"/>
      <c r="B105" s="1" t="s">
        <v>101</v>
      </c>
      <c r="C105" s="1">
        <v>525</v>
      </c>
      <c r="D105" s="1" t="s">
        <v>247</v>
      </c>
      <c r="E105" s="1">
        <v>46</v>
      </c>
    </row>
    <row r="106" spans="1:5" x14ac:dyDescent="0.25">
      <c r="A106" s="3"/>
      <c r="B106" s="1" t="s">
        <v>102</v>
      </c>
      <c r="C106" s="1">
        <v>816</v>
      </c>
      <c r="D106" s="1" t="s">
        <v>247</v>
      </c>
      <c r="E106" s="1">
        <v>5</v>
      </c>
    </row>
    <row r="107" spans="1:5" x14ac:dyDescent="0.25">
      <c r="A107" s="3" t="s">
        <v>103</v>
      </c>
      <c r="B107" s="1" t="s">
        <v>104</v>
      </c>
      <c r="C107" s="1">
        <v>311</v>
      </c>
      <c r="D107" s="1" t="s">
        <v>247</v>
      </c>
      <c r="E107" s="1">
        <v>285.5</v>
      </c>
    </row>
    <row r="108" spans="1:5" x14ac:dyDescent="0.25">
      <c r="A108" s="3" t="s">
        <v>105</v>
      </c>
      <c r="B108" s="1" t="s">
        <v>106</v>
      </c>
      <c r="C108" s="1">
        <v>312</v>
      </c>
      <c r="D108" s="1" t="s">
        <v>247</v>
      </c>
      <c r="E108" s="1">
        <v>353.5</v>
      </c>
    </row>
    <row r="109" spans="1:5" x14ac:dyDescent="0.25">
      <c r="A109" s="3"/>
      <c r="B109" s="1" t="s">
        <v>107</v>
      </c>
      <c r="C109" s="1">
        <v>364</v>
      </c>
      <c r="D109" s="1" t="s">
        <v>247</v>
      </c>
      <c r="E109" s="1">
        <v>13</v>
      </c>
    </row>
    <row r="110" spans="1:5" x14ac:dyDescent="0.25">
      <c r="A110" s="3"/>
      <c r="B110" s="1" t="s">
        <v>108</v>
      </c>
      <c r="C110" s="1">
        <v>363</v>
      </c>
      <c r="D110" s="1" t="s">
        <v>247</v>
      </c>
      <c r="E110" s="1">
        <v>16</v>
      </c>
    </row>
    <row r="111" spans="1:5" x14ac:dyDescent="0.25">
      <c r="A111" s="3"/>
      <c r="B111" s="1" t="s">
        <v>109</v>
      </c>
      <c r="C111" s="1">
        <v>358</v>
      </c>
      <c r="D111" s="1" t="s">
        <v>247</v>
      </c>
      <c r="E111" s="1">
        <v>47</v>
      </c>
    </row>
    <row r="112" spans="1:5" x14ac:dyDescent="0.25">
      <c r="A112" s="3"/>
      <c r="B112" s="1" t="s">
        <v>110</v>
      </c>
      <c r="C112" s="1">
        <v>350</v>
      </c>
      <c r="D112" s="1" t="s">
        <v>247</v>
      </c>
      <c r="E112" s="1">
        <v>35.5</v>
      </c>
    </row>
    <row r="113" spans="1:5" x14ac:dyDescent="0.25">
      <c r="A113" s="3" t="s">
        <v>111</v>
      </c>
      <c r="B113" s="1" t="s">
        <v>112</v>
      </c>
      <c r="C113" s="1">
        <v>326</v>
      </c>
      <c r="D113" s="1" t="s">
        <v>247</v>
      </c>
      <c r="E113" s="1">
        <v>218.5</v>
      </c>
    </row>
    <row r="114" spans="1:5" x14ac:dyDescent="0.25">
      <c r="A114" s="3"/>
      <c r="B114" s="1" t="s">
        <v>113</v>
      </c>
      <c r="C114" s="1">
        <v>335</v>
      </c>
      <c r="D114" s="1" t="s">
        <v>247</v>
      </c>
      <c r="E114" s="1">
        <v>180.5</v>
      </c>
    </row>
    <row r="115" spans="1:5" x14ac:dyDescent="0.25">
      <c r="A115" s="3"/>
      <c r="B115" s="1" t="s">
        <v>114</v>
      </c>
      <c r="C115" s="1"/>
      <c r="D115" s="1" t="s">
        <v>247</v>
      </c>
      <c r="E115" s="1"/>
    </row>
    <row r="116" spans="1:5" x14ac:dyDescent="0.25">
      <c r="A116" s="3"/>
      <c r="B116" s="1" t="s">
        <v>115</v>
      </c>
      <c r="C116" s="1"/>
      <c r="D116" s="1" t="s">
        <v>247</v>
      </c>
      <c r="E116" s="1"/>
    </row>
    <row r="117" spans="1:5" x14ac:dyDescent="0.25">
      <c r="A117" s="3"/>
      <c r="B117" s="1" t="s">
        <v>116</v>
      </c>
      <c r="C117" s="1">
        <v>330</v>
      </c>
      <c r="D117" s="1" t="s">
        <v>247</v>
      </c>
      <c r="E117" s="1">
        <v>1</v>
      </c>
    </row>
    <row r="118" spans="1:5" x14ac:dyDescent="0.25">
      <c r="A118" s="3"/>
      <c r="B118" s="1" t="s">
        <v>118</v>
      </c>
      <c r="C118" s="1">
        <v>321</v>
      </c>
      <c r="D118" s="1" t="s">
        <v>247</v>
      </c>
      <c r="E118" s="1">
        <v>355</v>
      </c>
    </row>
    <row r="119" spans="1:5" x14ac:dyDescent="0.25">
      <c r="A119" s="3"/>
      <c r="B119" s="1" t="s">
        <v>119</v>
      </c>
      <c r="C119" s="1">
        <v>343</v>
      </c>
      <c r="D119" s="1" t="s">
        <v>247</v>
      </c>
      <c r="E119" s="1">
        <v>10.5</v>
      </c>
    </row>
    <row r="120" spans="1:5" x14ac:dyDescent="0.25">
      <c r="A120" s="3"/>
      <c r="B120" s="1" t="s">
        <v>120</v>
      </c>
      <c r="C120" s="1">
        <v>399</v>
      </c>
      <c r="D120" s="1" t="s">
        <v>247</v>
      </c>
      <c r="E120" s="1">
        <v>9.5</v>
      </c>
    </row>
    <row r="121" spans="1:5" x14ac:dyDescent="0.25">
      <c r="A121" s="3"/>
      <c r="B121" s="1" t="s">
        <v>121</v>
      </c>
      <c r="C121" s="1">
        <v>337</v>
      </c>
      <c r="D121" s="1" t="s">
        <v>247</v>
      </c>
      <c r="E121" s="1">
        <v>18</v>
      </c>
    </row>
    <row r="122" spans="1:5" x14ac:dyDescent="0.25">
      <c r="A122" s="3"/>
      <c r="B122" s="1" t="s">
        <v>122</v>
      </c>
      <c r="C122" s="1">
        <v>320</v>
      </c>
      <c r="D122" s="1" t="s">
        <v>247</v>
      </c>
      <c r="E122" s="1">
        <v>88.5</v>
      </c>
    </row>
    <row r="123" spans="1:5" x14ac:dyDescent="0.25">
      <c r="A123" s="3"/>
      <c r="B123" s="1" t="s">
        <v>123</v>
      </c>
      <c r="C123" s="1">
        <v>824</v>
      </c>
      <c r="D123" s="1" t="s">
        <v>247</v>
      </c>
      <c r="E123" s="1">
        <v>158.5</v>
      </c>
    </row>
    <row r="124" spans="1:5" x14ac:dyDescent="0.25">
      <c r="A124" s="3"/>
      <c r="B124" s="1" t="s">
        <v>124</v>
      </c>
      <c r="C124" s="1">
        <v>366</v>
      </c>
      <c r="D124" s="1" t="s">
        <v>247</v>
      </c>
      <c r="E124" s="1">
        <v>1</v>
      </c>
    </row>
    <row r="125" spans="1:5" x14ac:dyDescent="0.25">
      <c r="A125" s="3" t="s">
        <v>125</v>
      </c>
      <c r="B125" s="1" t="s">
        <v>126</v>
      </c>
      <c r="C125" s="1">
        <v>322</v>
      </c>
      <c r="D125" s="1" t="s">
        <v>247</v>
      </c>
      <c r="E125" s="1">
        <v>644</v>
      </c>
    </row>
    <row r="126" spans="1:5" x14ac:dyDescent="0.25">
      <c r="A126" s="3"/>
      <c r="B126" s="1" t="s">
        <v>127</v>
      </c>
      <c r="C126" s="1">
        <v>379</v>
      </c>
      <c r="D126" s="1" t="s">
        <v>247</v>
      </c>
      <c r="E126" s="1">
        <v>1.5</v>
      </c>
    </row>
    <row r="127" spans="1:5" x14ac:dyDescent="0.25">
      <c r="A127" s="3"/>
      <c r="B127" s="1" t="s">
        <v>128</v>
      </c>
      <c r="C127" s="1">
        <v>325</v>
      </c>
      <c r="D127" s="1" t="s">
        <v>247</v>
      </c>
      <c r="E127" s="1">
        <v>164</v>
      </c>
    </row>
    <row r="128" spans="1:5" x14ac:dyDescent="0.25">
      <c r="A128" s="3"/>
      <c r="B128" s="1" t="s">
        <v>129</v>
      </c>
      <c r="C128" s="1">
        <v>370</v>
      </c>
      <c r="D128" s="1" t="s">
        <v>247</v>
      </c>
      <c r="E128" s="1">
        <v>39.5</v>
      </c>
    </row>
    <row r="129" spans="1:5" x14ac:dyDescent="0.25">
      <c r="A129" s="3"/>
      <c r="B129" s="1" t="s">
        <v>130</v>
      </c>
      <c r="C129" s="1">
        <v>347</v>
      </c>
      <c r="D129" s="1" t="s">
        <v>247</v>
      </c>
      <c r="E129" s="1">
        <v>1.5</v>
      </c>
    </row>
    <row r="130" spans="1:5" x14ac:dyDescent="0.25">
      <c r="A130" s="3"/>
      <c r="B130" s="1" t="s">
        <v>131</v>
      </c>
      <c r="C130" s="1">
        <v>331</v>
      </c>
      <c r="D130" s="1" t="s">
        <v>247</v>
      </c>
      <c r="E130" s="1">
        <v>3</v>
      </c>
    </row>
    <row r="131" spans="1:5" x14ac:dyDescent="0.25">
      <c r="A131" s="3"/>
      <c r="B131" s="1" t="s">
        <v>132</v>
      </c>
      <c r="C131" s="1">
        <v>352</v>
      </c>
      <c r="D131" s="1" t="s">
        <v>247</v>
      </c>
      <c r="E131" s="1">
        <v>2</v>
      </c>
    </row>
    <row r="132" spans="1:5" x14ac:dyDescent="0.25">
      <c r="A132" s="3"/>
      <c r="B132" s="1" t="s">
        <v>133</v>
      </c>
      <c r="C132" s="1">
        <v>380</v>
      </c>
      <c r="D132" s="1" t="s">
        <v>247</v>
      </c>
      <c r="E132" s="1">
        <v>0.5</v>
      </c>
    </row>
    <row r="133" spans="1:5" x14ac:dyDescent="0.25">
      <c r="A133" s="3"/>
      <c r="B133" s="1" t="s">
        <v>134</v>
      </c>
      <c r="C133" s="1">
        <v>386</v>
      </c>
      <c r="D133" s="1" t="s">
        <v>247</v>
      </c>
      <c r="E133" s="1">
        <v>17</v>
      </c>
    </row>
    <row r="134" spans="1:5" x14ac:dyDescent="0.25">
      <c r="A134" s="3"/>
      <c r="B134" s="1" t="s">
        <v>135</v>
      </c>
      <c r="C134" s="1">
        <v>819</v>
      </c>
      <c r="D134" s="1" t="s">
        <v>247</v>
      </c>
      <c r="E134" s="1">
        <v>3.5</v>
      </c>
    </row>
    <row r="135" spans="1:5" x14ac:dyDescent="0.25">
      <c r="A135" s="3"/>
      <c r="B135" s="1"/>
      <c r="C135" s="1"/>
      <c r="D135" s="1"/>
      <c r="E135" s="1"/>
    </row>
    <row r="136" spans="1:5" x14ac:dyDescent="0.25">
      <c r="A136" s="3"/>
      <c r="B136" s="10" t="s">
        <v>262</v>
      </c>
      <c r="C136" s="10"/>
      <c r="D136" s="10"/>
      <c r="E136" s="10">
        <f>SUM(E95:E134)</f>
        <v>3863.5</v>
      </c>
    </row>
    <row r="137" spans="1:5" x14ac:dyDescent="0.25">
      <c r="A137" s="3"/>
      <c r="B137" s="1"/>
      <c r="C137" s="1"/>
      <c r="E137" s="1"/>
    </row>
    <row r="138" spans="1:5" x14ac:dyDescent="0.25">
      <c r="A138" s="3" t="s">
        <v>146</v>
      </c>
      <c r="B138" s="1"/>
      <c r="C138" s="1" t="s">
        <v>248</v>
      </c>
      <c r="D138" s="1" t="s">
        <v>249</v>
      </c>
      <c r="E138" s="1">
        <v>1067</v>
      </c>
    </row>
    <row r="139" spans="1:5" x14ac:dyDescent="0.25">
      <c r="A139" s="3"/>
      <c r="B139" s="1"/>
      <c r="C139" s="1">
        <v>880</v>
      </c>
      <c r="D139" s="1" t="s">
        <v>249</v>
      </c>
      <c r="E139" s="1">
        <v>0.5</v>
      </c>
    </row>
    <row r="140" spans="1:5" x14ac:dyDescent="0.25">
      <c r="A140" s="3"/>
      <c r="B140" s="1" t="s">
        <v>147</v>
      </c>
      <c r="C140" s="1">
        <v>511</v>
      </c>
      <c r="D140" s="1" t="s">
        <v>249</v>
      </c>
      <c r="E140" s="1">
        <v>84.5</v>
      </c>
    </row>
    <row r="141" spans="1:5" x14ac:dyDescent="0.25">
      <c r="A141" s="3"/>
      <c r="B141" s="1" t="s">
        <v>149</v>
      </c>
      <c r="C141" s="1">
        <v>899</v>
      </c>
      <c r="D141" s="1" t="s">
        <v>249</v>
      </c>
      <c r="E141" s="1">
        <v>13</v>
      </c>
    </row>
    <row r="142" spans="1:5" x14ac:dyDescent="0.25">
      <c r="A142" s="3"/>
      <c r="B142" s="1" t="s">
        <v>150</v>
      </c>
      <c r="C142" s="1">
        <v>521</v>
      </c>
      <c r="D142" s="1" t="s">
        <v>249</v>
      </c>
      <c r="E142" s="1">
        <v>1018</v>
      </c>
    </row>
    <row r="143" spans="1:5" x14ac:dyDescent="0.25">
      <c r="A143" s="3"/>
      <c r="B143" s="1" t="s">
        <v>151</v>
      </c>
      <c r="C143" s="1">
        <v>523</v>
      </c>
      <c r="D143" s="1" t="s">
        <v>249</v>
      </c>
      <c r="E143" s="1">
        <v>18.5</v>
      </c>
    </row>
    <row r="144" spans="1:5" x14ac:dyDescent="0.25">
      <c r="A144" s="3"/>
      <c r="B144" s="1" t="s">
        <v>153</v>
      </c>
      <c r="C144" s="1">
        <v>586</v>
      </c>
      <c r="D144" s="1" t="s">
        <v>249</v>
      </c>
      <c r="E144" s="1">
        <v>66</v>
      </c>
    </row>
    <row r="145" spans="1:5" x14ac:dyDescent="0.25">
      <c r="A145" s="3"/>
      <c r="B145" s="1" t="s">
        <v>154</v>
      </c>
      <c r="C145" s="1">
        <v>587</v>
      </c>
      <c r="D145" s="1" t="s">
        <v>249</v>
      </c>
      <c r="E145" s="1">
        <v>48</v>
      </c>
    </row>
    <row r="146" spans="1:5" x14ac:dyDescent="0.25">
      <c r="A146" s="3"/>
      <c r="B146" s="1" t="s">
        <v>155</v>
      </c>
      <c r="C146" s="1">
        <v>890</v>
      </c>
      <c r="D146" s="1" t="s">
        <v>249</v>
      </c>
      <c r="E146" s="1">
        <v>0.5</v>
      </c>
    </row>
    <row r="147" spans="1:5" x14ac:dyDescent="0.25">
      <c r="A147" s="3"/>
      <c r="B147" s="1" t="s">
        <v>156</v>
      </c>
      <c r="C147" s="1">
        <v>583</v>
      </c>
      <c r="D147" s="1" t="s">
        <v>249</v>
      </c>
      <c r="E147" s="1">
        <v>155.5</v>
      </c>
    </row>
    <row r="148" spans="1:5" x14ac:dyDescent="0.25">
      <c r="A148" s="3"/>
      <c r="B148" s="1" t="s">
        <v>157</v>
      </c>
      <c r="C148" s="1">
        <v>581</v>
      </c>
      <c r="D148" s="1" t="s">
        <v>249</v>
      </c>
      <c r="E148" s="1">
        <v>66</v>
      </c>
    </row>
    <row r="149" spans="1:5" x14ac:dyDescent="0.25">
      <c r="A149" s="3"/>
      <c r="B149" s="1" t="s">
        <v>158</v>
      </c>
      <c r="C149" s="1">
        <v>530</v>
      </c>
      <c r="D149" s="1" t="s">
        <v>249</v>
      </c>
      <c r="E149" s="1">
        <v>354.5</v>
      </c>
    </row>
    <row r="150" spans="1:5" x14ac:dyDescent="0.25">
      <c r="A150" s="3"/>
      <c r="B150" s="1" t="s">
        <v>159</v>
      </c>
      <c r="C150" s="1">
        <v>541</v>
      </c>
      <c r="D150" s="1" t="s">
        <v>249</v>
      </c>
      <c r="E150" s="1">
        <v>267</v>
      </c>
    </row>
    <row r="151" spans="1:5" x14ac:dyDescent="0.25">
      <c r="A151" s="3" t="s">
        <v>160</v>
      </c>
      <c r="B151" s="40" t="s">
        <v>161</v>
      </c>
      <c r="C151" s="1">
        <v>555</v>
      </c>
      <c r="D151" s="1" t="s">
        <v>249</v>
      </c>
      <c r="E151" s="1">
        <v>24.5</v>
      </c>
    </row>
    <row r="152" spans="1:5" x14ac:dyDescent="0.25">
      <c r="A152" s="3"/>
      <c r="B152" s="1" t="s">
        <v>162</v>
      </c>
      <c r="C152" s="1">
        <v>560</v>
      </c>
      <c r="D152" s="1" t="s">
        <v>249</v>
      </c>
      <c r="E152" s="1">
        <v>189.5</v>
      </c>
    </row>
    <row r="153" spans="1:5" x14ac:dyDescent="0.25">
      <c r="A153" s="3"/>
      <c r="B153" s="1" t="s">
        <v>163</v>
      </c>
      <c r="C153" s="1"/>
      <c r="D153" s="1"/>
      <c r="E153" s="1"/>
    </row>
    <row r="154" spans="1:5" x14ac:dyDescent="0.25">
      <c r="A154" s="3"/>
      <c r="B154" s="1" t="s">
        <v>163</v>
      </c>
      <c r="C154" s="1"/>
      <c r="D154" s="1"/>
      <c r="E154" s="1"/>
    </row>
    <row r="155" spans="1:5" x14ac:dyDescent="0.25">
      <c r="A155" s="3"/>
      <c r="B155" s="1" t="s">
        <v>164</v>
      </c>
      <c r="C155" s="1">
        <v>545</v>
      </c>
      <c r="D155" s="1" t="s">
        <v>249</v>
      </c>
      <c r="E155" s="1"/>
    </row>
    <row r="156" spans="1:5" x14ac:dyDescent="0.25">
      <c r="A156" s="3"/>
      <c r="B156" s="1" t="s">
        <v>165</v>
      </c>
      <c r="C156" s="1">
        <v>591</v>
      </c>
      <c r="D156" s="1" t="s">
        <v>249</v>
      </c>
      <c r="E156" s="1">
        <v>40.5</v>
      </c>
    </row>
    <row r="157" spans="1:5" x14ac:dyDescent="0.25">
      <c r="A157" s="3"/>
      <c r="B157" s="1" t="s">
        <v>166</v>
      </c>
      <c r="C157" s="1">
        <v>595</v>
      </c>
      <c r="D157" s="1" t="s">
        <v>249</v>
      </c>
      <c r="E157" s="1">
        <v>72</v>
      </c>
    </row>
    <row r="158" spans="1:5" x14ac:dyDescent="0.25">
      <c r="A158" s="3"/>
      <c r="B158" s="1" t="s">
        <v>167</v>
      </c>
      <c r="C158" s="1">
        <v>599</v>
      </c>
      <c r="D158" s="1" t="s">
        <v>249</v>
      </c>
      <c r="E158" s="1">
        <v>22.5</v>
      </c>
    </row>
    <row r="159" spans="1:5" x14ac:dyDescent="0.25">
      <c r="A159" s="3"/>
      <c r="B159" s="1" t="s">
        <v>168</v>
      </c>
      <c r="C159" s="1">
        <v>589</v>
      </c>
      <c r="D159" s="1" t="s">
        <v>249</v>
      </c>
      <c r="E159" s="1"/>
    </row>
    <row r="160" spans="1:5" x14ac:dyDescent="0.25">
      <c r="A160" s="3"/>
      <c r="B160" s="1" t="s">
        <v>169</v>
      </c>
      <c r="C160" s="1">
        <v>590</v>
      </c>
      <c r="D160" s="1" t="s">
        <v>249</v>
      </c>
      <c r="E160" s="1"/>
    </row>
    <row r="161" spans="1:5" x14ac:dyDescent="0.25">
      <c r="A161" s="3"/>
      <c r="B161" s="1" t="s">
        <v>170</v>
      </c>
      <c r="C161" s="1">
        <v>592</v>
      </c>
      <c r="D161" s="1" t="s">
        <v>249</v>
      </c>
      <c r="E161" s="1">
        <v>1</v>
      </c>
    </row>
    <row r="162" spans="1:5" x14ac:dyDescent="0.25">
      <c r="A162" s="3"/>
      <c r="B162" s="1" t="s">
        <v>171</v>
      </c>
      <c r="C162" s="1">
        <v>596</v>
      </c>
      <c r="D162" s="1" t="s">
        <v>249</v>
      </c>
      <c r="E162" s="1"/>
    </row>
    <row r="163" spans="1:5" x14ac:dyDescent="0.25">
      <c r="A163" s="3" t="s">
        <v>172</v>
      </c>
      <c r="B163" s="1" t="s">
        <v>173</v>
      </c>
      <c r="C163" s="1">
        <v>318</v>
      </c>
      <c r="D163" s="1" t="s">
        <v>249</v>
      </c>
      <c r="E163" s="1">
        <v>40</v>
      </c>
    </row>
    <row r="164" spans="1:5" x14ac:dyDescent="0.25">
      <c r="A164" s="3"/>
      <c r="B164" s="1" t="s">
        <v>174</v>
      </c>
      <c r="C164" s="1">
        <v>588</v>
      </c>
      <c r="D164" s="1" t="s">
        <v>249</v>
      </c>
      <c r="E164" s="1"/>
    </row>
    <row r="165" spans="1:5" x14ac:dyDescent="0.25">
      <c r="A165" s="3"/>
      <c r="B165" s="1" t="s">
        <v>175</v>
      </c>
      <c r="C165" s="1">
        <v>580</v>
      </c>
      <c r="D165" s="1" t="s">
        <v>249</v>
      </c>
      <c r="E165" s="1">
        <v>3.5</v>
      </c>
    </row>
    <row r="166" spans="1:5" x14ac:dyDescent="0.25">
      <c r="A166" s="3"/>
      <c r="B166" s="1" t="s">
        <v>176</v>
      </c>
      <c r="C166" s="1">
        <v>532</v>
      </c>
      <c r="D166" s="1" t="s">
        <v>249</v>
      </c>
      <c r="E166" s="1">
        <v>107</v>
      </c>
    </row>
    <row r="167" spans="1:5" x14ac:dyDescent="0.25">
      <c r="A167" s="3"/>
      <c r="B167" s="1" t="s">
        <v>177</v>
      </c>
      <c r="C167" s="1">
        <v>570</v>
      </c>
      <c r="D167" s="1" t="s">
        <v>249</v>
      </c>
      <c r="E167" s="1">
        <v>384.5</v>
      </c>
    </row>
    <row r="168" spans="1:5" x14ac:dyDescent="0.25">
      <c r="A168" s="3"/>
      <c r="B168" s="1" t="s">
        <v>178</v>
      </c>
      <c r="C168" s="1">
        <v>569</v>
      </c>
      <c r="D168" s="1" t="s">
        <v>249</v>
      </c>
      <c r="E168" s="1">
        <v>45.5</v>
      </c>
    </row>
    <row r="169" spans="1:5" x14ac:dyDescent="0.25">
      <c r="A169" s="3"/>
      <c r="B169" s="1" t="s">
        <v>179</v>
      </c>
      <c r="C169" s="1">
        <v>566</v>
      </c>
      <c r="D169" s="1" t="s">
        <v>249</v>
      </c>
      <c r="E169" s="1">
        <v>89</v>
      </c>
    </row>
    <row r="170" spans="1:5" x14ac:dyDescent="0.25">
      <c r="A170" s="3"/>
      <c r="B170" s="1" t="s">
        <v>180</v>
      </c>
      <c r="C170" s="1">
        <v>579</v>
      </c>
      <c r="D170" s="1" t="s">
        <v>249</v>
      </c>
      <c r="E170" s="1"/>
    </row>
    <row r="171" spans="1:5" x14ac:dyDescent="0.25">
      <c r="A171" s="3"/>
      <c r="B171" s="1" t="s">
        <v>181</v>
      </c>
      <c r="C171" s="1">
        <v>575</v>
      </c>
      <c r="D171" s="1" t="s">
        <v>249</v>
      </c>
      <c r="E171" s="1">
        <v>0.5</v>
      </c>
    </row>
    <row r="172" spans="1:5" x14ac:dyDescent="0.25">
      <c r="A172" s="3"/>
      <c r="B172" s="1" t="s">
        <v>182</v>
      </c>
      <c r="C172" s="1">
        <v>577</v>
      </c>
      <c r="D172" s="1" t="s">
        <v>249</v>
      </c>
      <c r="E172" s="1"/>
    </row>
    <row r="173" spans="1:5" x14ac:dyDescent="0.25">
      <c r="A173" s="3"/>
      <c r="B173" s="1" t="s">
        <v>183</v>
      </c>
      <c r="C173" s="1">
        <v>573</v>
      </c>
      <c r="D173" s="1" t="s">
        <v>249</v>
      </c>
      <c r="E173" s="1"/>
    </row>
    <row r="174" spans="1:5" x14ac:dyDescent="0.25">
      <c r="A174" s="3"/>
      <c r="B174" s="1" t="s">
        <v>184</v>
      </c>
      <c r="C174" s="1">
        <v>576</v>
      </c>
      <c r="D174" s="1" t="s">
        <v>249</v>
      </c>
      <c r="E174" s="1"/>
    </row>
    <row r="175" spans="1:5" x14ac:dyDescent="0.25">
      <c r="A175" s="3"/>
      <c r="B175" s="1" t="s">
        <v>185</v>
      </c>
      <c r="C175" s="1">
        <v>582</v>
      </c>
      <c r="D175" s="1" t="s">
        <v>249</v>
      </c>
      <c r="E175" s="1"/>
    </row>
    <row r="176" spans="1:5" x14ac:dyDescent="0.25">
      <c r="A176" s="3"/>
      <c r="B176" s="1"/>
      <c r="C176" s="1"/>
      <c r="D176" s="1"/>
      <c r="E176" s="1"/>
    </row>
    <row r="177" spans="1:5" x14ac:dyDescent="0.25">
      <c r="A177" s="3"/>
      <c r="B177" s="10" t="s">
        <v>264</v>
      </c>
      <c r="C177" s="10"/>
      <c r="D177" s="10"/>
      <c r="E177" s="10">
        <f>SUM(E138:E175)</f>
        <v>4179</v>
      </c>
    </row>
    <row r="178" spans="1:5" x14ac:dyDescent="0.25">
      <c r="A178" s="3"/>
      <c r="B178" s="1"/>
      <c r="C178" s="1"/>
      <c r="D178" s="1"/>
      <c r="E178" s="1"/>
    </row>
    <row r="179" spans="1:5" x14ac:dyDescent="0.25">
      <c r="A179" s="3" t="s">
        <v>186</v>
      </c>
      <c r="B179" s="1" t="s">
        <v>187</v>
      </c>
      <c r="C179" s="1">
        <v>681</v>
      </c>
      <c r="D179" s="1" t="s">
        <v>250</v>
      </c>
      <c r="E179" s="1">
        <v>389.5</v>
      </c>
    </row>
    <row r="180" spans="1:5" x14ac:dyDescent="0.25">
      <c r="A180" s="3"/>
      <c r="B180" s="1" t="s">
        <v>188</v>
      </c>
      <c r="C180" s="1">
        <v>601</v>
      </c>
      <c r="D180" s="1" t="s">
        <v>250</v>
      </c>
      <c r="E180" s="1">
        <v>544.5</v>
      </c>
    </row>
    <row r="181" spans="1:5" x14ac:dyDescent="0.25">
      <c r="A181" s="3"/>
      <c r="B181" s="1" t="s">
        <v>189</v>
      </c>
      <c r="C181" s="1">
        <v>699</v>
      </c>
      <c r="D181" s="1" t="s">
        <v>250</v>
      </c>
      <c r="E181" s="1">
        <v>0.5</v>
      </c>
    </row>
    <row r="182" spans="1:5" x14ac:dyDescent="0.25">
      <c r="A182" s="3" t="s">
        <v>190</v>
      </c>
      <c r="B182" s="1" t="s">
        <v>191</v>
      </c>
      <c r="C182" s="1">
        <v>611</v>
      </c>
      <c r="D182" s="1" t="s">
        <v>250</v>
      </c>
      <c r="E182" s="1">
        <v>391.5</v>
      </c>
    </row>
    <row r="183" spans="1:5" x14ac:dyDescent="0.25">
      <c r="A183" s="3"/>
      <c r="B183" s="1" t="s">
        <v>192</v>
      </c>
      <c r="C183" s="1">
        <v>617</v>
      </c>
      <c r="D183" s="1" t="s">
        <v>250</v>
      </c>
      <c r="E183" s="1">
        <v>66.5</v>
      </c>
    </row>
    <row r="184" spans="1:5" x14ac:dyDescent="0.25">
      <c r="A184" s="3" t="s">
        <v>193</v>
      </c>
      <c r="B184" s="1" t="s">
        <v>194</v>
      </c>
      <c r="C184" s="1">
        <v>602</v>
      </c>
      <c r="D184" s="1" t="s">
        <v>250</v>
      </c>
      <c r="E184" s="1">
        <v>637</v>
      </c>
    </row>
    <row r="185" spans="1:5" x14ac:dyDescent="0.25">
      <c r="A185" s="3"/>
      <c r="B185" s="1" t="s">
        <v>195</v>
      </c>
      <c r="C185" s="1">
        <v>603</v>
      </c>
      <c r="D185" s="1" t="s">
        <v>250</v>
      </c>
      <c r="E185" s="1">
        <v>96</v>
      </c>
    </row>
    <row r="186" spans="1:5" x14ac:dyDescent="0.25">
      <c r="A186" s="3"/>
      <c r="B186" s="1" t="s">
        <v>196</v>
      </c>
      <c r="C186" s="1">
        <v>616</v>
      </c>
      <c r="D186" s="1" t="s">
        <v>250</v>
      </c>
      <c r="E186" s="1">
        <v>23</v>
      </c>
    </row>
    <row r="187" spans="1:5" x14ac:dyDescent="0.25">
      <c r="A187" s="3"/>
      <c r="B187" s="1" t="s">
        <v>197</v>
      </c>
      <c r="C187" s="1">
        <v>630</v>
      </c>
      <c r="D187" s="1" t="s">
        <v>250</v>
      </c>
      <c r="E187" s="1">
        <v>51</v>
      </c>
    </row>
    <row r="188" spans="1:5" x14ac:dyDescent="0.25">
      <c r="A188" s="3"/>
      <c r="B188" s="1" t="s">
        <v>198</v>
      </c>
      <c r="C188" s="1">
        <v>698</v>
      </c>
      <c r="D188" s="1" t="s">
        <v>250</v>
      </c>
      <c r="E188" s="1">
        <v>12</v>
      </c>
    </row>
    <row r="189" spans="1:5" x14ac:dyDescent="0.25">
      <c r="A189" s="3" t="s">
        <v>199</v>
      </c>
      <c r="B189" s="1" t="s">
        <v>200</v>
      </c>
      <c r="C189" s="1">
        <v>606</v>
      </c>
      <c r="D189" s="1" t="s">
        <v>250</v>
      </c>
      <c r="E189" s="1">
        <v>329.5</v>
      </c>
    </row>
    <row r="190" spans="1:5" x14ac:dyDescent="0.25">
      <c r="A190" s="3"/>
      <c r="B190" s="1" t="s">
        <v>201</v>
      </c>
      <c r="C190" s="1">
        <v>608</v>
      </c>
      <c r="D190" s="1" t="s">
        <v>250</v>
      </c>
      <c r="E190" s="1">
        <v>198</v>
      </c>
    </row>
    <row r="191" spans="1:5" x14ac:dyDescent="0.25">
      <c r="A191" s="3"/>
      <c r="B191" s="1" t="s">
        <v>202</v>
      </c>
      <c r="C191" s="1"/>
      <c r="D191" s="1" t="s">
        <v>250</v>
      </c>
      <c r="E191" s="1"/>
    </row>
    <row r="192" spans="1:5" x14ac:dyDescent="0.25">
      <c r="A192" s="3"/>
      <c r="B192" s="1" t="s">
        <v>203</v>
      </c>
      <c r="C192" s="1">
        <v>610</v>
      </c>
      <c r="D192" s="1" t="s">
        <v>250</v>
      </c>
      <c r="E192" s="1">
        <v>192</v>
      </c>
    </row>
    <row r="193" spans="1:5" x14ac:dyDescent="0.25">
      <c r="A193" s="3"/>
      <c r="B193" s="1" t="s">
        <v>204</v>
      </c>
      <c r="C193" s="1"/>
      <c r="D193" s="1" t="s">
        <v>250</v>
      </c>
      <c r="E193" s="1"/>
    </row>
    <row r="194" spans="1:5" x14ac:dyDescent="0.25">
      <c r="A194" s="3"/>
      <c r="B194" s="1" t="s">
        <v>205</v>
      </c>
      <c r="C194" s="1">
        <v>618</v>
      </c>
      <c r="D194" s="1" t="s">
        <v>250</v>
      </c>
      <c r="E194" s="1">
        <v>16.5</v>
      </c>
    </row>
    <row r="195" spans="1:5" x14ac:dyDescent="0.25">
      <c r="A195" s="3"/>
      <c r="B195" s="1" t="s">
        <v>206</v>
      </c>
      <c r="C195" s="1">
        <v>619</v>
      </c>
      <c r="D195" s="1" t="s">
        <v>250</v>
      </c>
      <c r="E195" s="1">
        <v>5</v>
      </c>
    </row>
    <row r="196" spans="1:5" x14ac:dyDescent="0.25">
      <c r="A196" s="3"/>
      <c r="B196" s="1" t="s">
        <v>207</v>
      </c>
      <c r="C196" s="1">
        <v>607</v>
      </c>
      <c r="D196" s="1" t="s">
        <v>250</v>
      </c>
      <c r="E196" s="1">
        <v>215</v>
      </c>
    </row>
    <row r="197" spans="1:5" x14ac:dyDescent="0.25">
      <c r="A197" s="3"/>
      <c r="B197" s="1" t="s">
        <v>208</v>
      </c>
      <c r="C197" s="1">
        <v>627</v>
      </c>
      <c r="D197" s="1" t="s">
        <v>250</v>
      </c>
      <c r="E197" s="1">
        <v>54</v>
      </c>
    </row>
    <row r="198" spans="1:5" x14ac:dyDescent="0.25">
      <c r="A198" s="3" t="s">
        <v>209</v>
      </c>
      <c r="B198" s="1" t="s">
        <v>210</v>
      </c>
      <c r="C198" s="1">
        <v>621</v>
      </c>
      <c r="D198" s="1" t="s">
        <v>250</v>
      </c>
      <c r="E198" s="1">
        <v>485</v>
      </c>
    </row>
    <row r="199" spans="1:5" x14ac:dyDescent="0.25">
      <c r="A199" s="3"/>
      <c r="B199" s="1" t="s">
        <v>211</v>
      </c>
      <c r="C199" s="1">
        <v>624</v>
      </c>
      <c r="D199" s="1" t="s">
        <v>250</v>
      </c>
      <c r="E199" s="1">
        <v>32</v>
      </c>
    </row>
    <row r="200" spans="1:5" x14ac:dyDescent="0.25">
      <c r="A200" s="3"/>
      <c r="B200" s="1" t="s">
        <v>212</v>
      </c>
      <c r="C200" s="1">
        <v>626</v>
      </c>
      <c r="D200" s="1" t="s">
        <v>250</v>
      </c>
      <c r="E200" s="1">
        <v>8</v>
      </c>
    </row>
    <row r="201" spans="1:5" x14ac:dyDescent="0.25">
      <c r="A201" s="3"/>
      <c r="B201" s="1" t="s">
        <v>213</v>
      </c>
      <c r="C201" s="1">
        <v>625</v>
      </c>
      <c r="D201" s="1" t="s">
        <v>250</v>
      </c>
      <c r="E201" s="1">
        <v>37</v>
      </c>
    </row>
    <row r="202" spans="1:5" x14ac:dyDescent="0.25">
      <c r="A202" s="3"/>
      <c r="B202" s="1" t="s">
        <v>214</v>
      </c>
      <c r="C202" s="1">
        <v>628</v>
      </c>
      <c r="D202" s="1" t="s">
        <v>250</v>
      </c>
      <c r="E202" s="1">
        <v>11.5</v>
      </c>
    </row>
    <row r="203" spans="1:5" x14ac:dyDescent="0.25">
      <c r="A203" s="3"/>
      <c r="B203" s="1" t="s">
        <v>215</v>
      </c>
      <c r="C203" s="1">
        <v>640</v>
      </c>
      <c r="D203" s="1" t="s">
        <v>250</v>
      </c>
      <c r="E203" s="1">
        <v>84</v>
      </c>
    </row>
    <row r="204" spans="1:5" x14ac:dyDescent="0.25">
      <c r="A204" s="3"/>
      <c r="B204" s="1"/>
      <c r="C204" s="1"/>
      <c r="D204" s="1"/>
      <c r="E204" s="1"/>
    </row>
    <row r="205" spans="1:5" x14ac:dyDescent="0.25">
      <c r="A205" s="3"/>
      <c r="B205" s="10" t="s">
        <v>265</v>
      </c>
      <c r="C205" s="10"/>
      <c r="D205" s="10"/>
      <c r="E205" s="10">
        <f>SUM(E179:E203)</f>
        <v>3879</v>
      </c>
    </row>
    <row r="206" spans="1:5" x14ac:dyDescent="0.25">
      <c r="A206" s="3"/>
      <c r="B206" s="1"/>
      <c r="C206" s="1"/>
      <c r="D206" s="1"/>
      <c r="E206" s="1"/>
    </row>
    <row r="207" spans="1:5" x14ac:dyDescent="0.25">
      <c r="A207" s="3" t="s">
        <v>216</v>
      </c>
      <c r="B207" s="1" t="s">
        <v>217</v>
      </c>
      <c r="C207" s="1">
        <v>710</v>
      </c>
      <c r="D207" s="1" t="s">
        <v>251</v>
      </c>
      <c r="E207" s="1">
        <v>243.5</v>
      </c>
    </row>
    <row r="208" spans="1:5" x14ac:dyDescent="0.25">
      <c r="A208" s="3"/>
      <c r="B208" s="1" t="s">
        <v>218</v>
      </c>
      <c r="C208" s="1">
        <v>713</v>
      </c>
      <c r="D208" s="1" t="s">
        <v>251</v>
      </c>
      <c r="E208" s="1">
        <v>29</v>
      </c>
    </row>
    <row r="209" spans="1:5" x14ac:dyDescent="0.25">
      <c r="A209" s="3"/>
      <c r="B209" s="1" t="s">
        <v>219</v>
      </c>
      <c r="C209" s="1">
        <v>714</v>
      </c>
      <c r="D209" s="1" t="s">
        <v>251</v>
      </c>
      <c r="E209" s="1">
        <v>28</v>
      </c>
    </row>
    <row r="210" spans="1:5" x14ac:dyDescent="0.25">
      <c r="A210" s="3"/>
      <c r="B210" s="1" t="s">
        <v>220</v>
      </c>
      <c r="C210" s="1">
        <v>715</v>
      </c>
      <c r="D210" s="1" t="s">
        <v>251</v>
      </c>
      <c r="E210" s="1">
        <v>221.5</v>
      </c>
    </row>
    <row r="211" spans="1:5" x14ac:dyDescent="0.25">
      <c r="A211" s="3"/>
      <c r="B211" s="1" t="s">
        <v>221</v>
      </c>
      <c r="C211" s="1">
        <v>716</v>
      </c>
      <c r="D211" s="1" t="s">
        <v>251</v>
      </c>
      <c r="E211" s="1">
        <v>102.5</v>
      </c>
    </row>
    <row r="212" spans="1:5" x14ac:dyDescent="0.25">
      <c r="A212" s="3"/>
      <c r="B212" s="1" t="s">
        <v>222</v>
      </c>
      <c r="C212" s="1">
        <v>721</v>
      </c>
      <c r="D212" s="1" t="s">
        <v>251</v>
      </c>
      <c r="E212" s="1">
        <v>33</v>
      </c>
    </row>
    <row r="213" spans="1:5" x14ac:dyDescent="0.25">
      <c r="A213" s="3"/>
      <c r="B213" s="1" t="s">
        <v>223</v>
      </c>
      <c r="C213" s="1">
        <v>724</v>
      </c>
      <c r="D213" s="1" t="s">
        <v>251</v>
      </c>
      <c r="E213" s="1">
        <v>69</v>
      </c>
    </row>
    <row r="214" spans="1:5" x14ac:dyDescent="0.25">
      <c r="A214" s="3"/>
      <c r="B214" s="1" t="s">
        <v>224</v>
      </c>
      <c r="C214" s="1">
        <v>728</v>
      </c>
      <c r="D214" s="1" t="s">
        <v>251</v>
      </c>
      <c r="E214" s="1">
        <v>11</v>
      </c>
    </row>
    <row r="215" spans="1:5" x14ac:dyDescent="0.25">
      <c r="A215" s="3"/>
      <c r="B215" s="1" t="s">
        <v>225</v>
      </c>
      <c r="C215" s="1">
        <v>755</v>
      </c>
      <c r="D215" s="1" t="s">
        <v>251</v>
      </c>
      <c r="E215" s="1">
        <v>15</v>
      </c>
    </row>
    <row r="216" spans="1:5" x14ac:dyDescent="0.25">
      <c r="A216" s="3"/>
      <c r="B216" s="1" t="s">
        <v>226</v>
      </c>
      <c r="C216" s="1">
        <v>791</v>
      </c>
      <c r="D216" s="1" t="s">
        <v>251</v>
      </c>
      <c r="E216" s="1">
        <v>36.5</v>
      </c>
    </row>
    <row r="217" spans="1:5" x14ac:dyDescent="0.25">
      <c r="A217" s="3"/>
      <c r="B217" s="1" t="s">
        <v>227</v>
      </c>
      <c r="C217" s="1">
        <v>792</v>
      </c>
      <c r="D217" s="1" t="s">
        <v>251</v>
      </c>
      <c r="E217" s="1">
        <v>28</v>
      </c>
    </row>
    <row r="218" spans="1:5" x14ac:dyDescent="0.25">
      <c r="A218" s="3"/>
      <c r="B218" s="1" t="s">
        <v>228</v>
      </c>
      <c r="C218" s="1">
        <v>731</v>
      </c>
      <c r="D218" s="1" t="s">
        <v>251</v>
      </c>
      <c r="E218" s="1">
        <v>18</v>
      </c>
    </row>
    <row r="219" spans="1:5" x14ac:dyDescent="0.25">
      <c r="A219" s="3" t="s">
        <v>229</v>
      </c>
      <c r="B219" s="1" t="s">
        <v>230</v>
      </c>
      <c r="C219" s="1">
        <v>717</v>
      </c>
      <c r="D219" s="1" t="s">
        <v>251</v>
      </c>
      <c r="E219" s="1">
        <v>101</v>
      </c>
    </row>
    <row r="220" spans="1:5" x14ac:dyDescent="0.25">
      <c r="A220" s="3"/>
      <c r="B220" s="1" t="s">
        <v>231</v>
      </c>
      <c r="C220" s="1">
        <v>729</v>
      </c>
      <c r="D220" s="1" t="s">
        <v>251</v>
      </c>
      <c r="E220" s="1">
        <v>51</v>
      </c>
    </row>
    <row r="221" spans="1:5" x14ac:dyDescent="0.25">
      <c r="A221" s="3"/>
      <c r="B221" s="1" t="s">
        <v>232</v>
      </c>
      <c r="C221" s="1">
        <v>795</v>
      </c>
      <c r="D221" s="1" t="s">
        <v>251</v>
      </c>
      <c r="E221" s="1">
        <v>9</v>
      </c>
    </row>
    <row r="222" spans="1:5" x14ac:dyDescent="0.25">
      <c r="A222" s="3"/>
      <c r="B222" s="1" t="s">
        <v>233</v>
      </c>
      <c r="C222" s="1">
        <v>712</v>
      </c>
      <c r="D222" s="1" t="s">
        <v>251</v>
      </c>
      <c r="E222" s="1">
        <v>295.5</v>
      </c>
    </row>
    <row r="223" spans="1:5" x14ac:dyDescent="0.25">
      <c r="A223" s="3"/>
      <c r="B223" s="1" t="s">
        <v>234</v>
      </c>
      <c r="C223" s="1">
        <v>722</v>
      </c>
      <c r="D223" s="1" t="s">
        <v>251</v>
      </c>
      <c r="E223" s="1">
        <v>216.5</v>
      </c>
    </row>
    <row r="224" spans="1:5" x14ac:dyDescent="0.25">
      <c r="A224" s="3"/>
      <c r="B224" s="1" t="s">
        <v>235</v>
      </c>
      <c r="C224" s="1">
        <v>723</v>
      </c>
      <c r="D224" s="1" t="s">
        <v>251</v>
      </c>
      <c r="E224" s="1">
        <v>68</v>
      </c>
    </row>
    <row r="225" spans="1:5" x14ac:dyDescent="0.25">
      <c r="A225" s="3"/>
      <c r="B225" s="1" t="s">
        <v>236</v>
      </c>
      <c r="C225" s="1"/>
      <c r="D225" s="1" t="s">
        <v>251</v>
      </c>
      <c r="E225" s="1"/>
    </row>
    <row r="226" spans="1:5" x14ac:dyDescent="0.25">
      <c r="A226" s="3"/>
      <c r="B226" s="1" t="s">
        <v>237</v>
      </c>
      <c r="C226" s="1">
        <v>718</v>
      </c>
      <c r="D226" s="1" t="s">
        <v>251</v>
      </c>
      <c r="E226" s="1">
        <v>239</v>
      </c>
    </row>
    <row r="227" spans="1:5" x14ac:dyDescent="0.25">
      <c r="A227" s="3"/>
      <c r="B227" s="1" t="s">
        <v>238</v>
      </c>
      <c r="C227" s="1">
        <v>730</v>
      </c>
      <c r="D227" s="1" t="s">
        <v>251</v>
      </c>
      <c r="E227" s="1">
        <v>156</v>
      </c>
    </row>
    <row r="228" spans="1:5" x14ac:dyDescent="0.25">
      <c r="A228" s="3"/>
      <c r="B228" s="1" t="s">
        <v>239</v>
      </c>
      <c r="C228" s="1">
        <v>734</v>
      </c>
      <c r="D228" s="1" t="s">
        <v>251</v>
      </c>
      <c r="E228" s="1">
        <v>1</v>
      </c>
    </row>
    <row r="229" spans="1:5" x14ac:dyDescent="0.25">
      <c r="A229" s="3"/>
      <c r="B229" s="1" t="s">
        <v>240</v>
      </c>
      <c r="C229" s="1">
        <v>735</v>
      </c>
      <c r="D229" s="1" t="s">
        <v>251</v>
      </c>
      <c r="E229" s="1">
        <v>82</v>
      </c>
    </row>
    <row r="230" spans="1:5" x14ac:dyDescent="0.25">
      <c r="A230" s="3"/>
      <c r="B230" s="1" t="s">
        <v>241</v>
      </c>
      <c r="C230" s="1">
        <v>736</v>
      </c>
      <c r="D230" s="1" t="s">
        <v>251</v>
      </c>
      <c r="E230" s="1">
        <v>21</v>
      </c>
    </row>
    <row r="231" spans="1:5" x14ac:dyDescent="0.25">
      <c r="A231" s="3"/>
      <c r="B231" s="1" t="s">
        <v>242</v>
      </c>
      <c r="C231" s="1">
        <v>794</v>
      </c>
      <c r="D231" s="1" t="s">
        <v>251</v>
      </c>
      <c r="E231" s="1">
        <v>13</v>
      </c>
    </row>
    <row r="232" spans="1:5" x14ac:dyDescent="0.25">
      <c r="A232" s="3"/>
      <c r="B232" s="1" t="s">
        <v>243</v>
      </c>
      <c r="C232" s="1">
        <v>793</v>
      </c>
      <c r="D232" s="1" t="s">
        <v>251</v>
      </c>
      <c r="E232" s="1">
        <v>33</v>
      </c>
    </row>
    <row r="233" spans="1:5" x14ac:dyDescent="0.25">
      <c r="A233" s="3"/>
      <c r="B233" s="1"/>
      <c r="C233" s="1"/>
      <c r="D233" s="1"/>
      <c r="E233" s="1"/>
    </row>
    <row r="234" spans="1:5" x14ac:dyDescent="0.25">
      <c r="A234" s="3"/>
      <c r="B234" s="12" t="s">
        <v>266</v>
      </c>
      <c r="C234" s="12"/>
      <c r="D234" s="12"/>
      <c r="E234" s="12">
        <f>SUM(E207:E232)</f>
        <v>2121</v>
      </c>
    </row>
    <row r="235" spans="1:5" x14ac:dyDescent="0.25">
      <c r="A235" s="11"/>
      <c r="B235" s="13"/>
      <c r="C235" s="13"/>
      <c r="D235" s="13"/>
      <c r="E235" s="13"/>
    </row>
  </sheetData>
  <mergeCells count="3">
    <mergeCell ref="N11:N12"/>
    <mergeCell ref="O11:O12"/>
    <mergeCell ref="P11:P12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808A-583D-4B95-879B-559D1A4629DA}">
  <dimension ref="A1:N314"/>
  <sheetViews>
    <sheetView rightToLeft="1" topLeftCell="A301" workbookViewId="0">
      <selection activeCell="D226" sqref="D226"/>
    </sheetView>
  </sheetViews>
  <sheetFormatPr defaultRowHeight="15" x14ac:dyDescent="0.25"/>
  <cols>
    <col min="1" max="1" width="18.85546875" bestFit="1" customWidth="1"/>
    <col min="2" max="2" width="55" bestFit="1" customWidth="1"/>
    <col min="3" max="3" width="9.5703125" bestFit="1" customWidth="1"/>
    <col min="4" max="4" width="15.85546875" bestFit="1" customWidth="1"/>
    <col min="5" max="5" width="11.28515625" bestFit="1" customWidth="1"/>
    <col min="6" max="6" width="14" bestFit="1" customWidth="1"/>
    <col min="9" max="9" width="9.5703125" bestFit="1" customWidth="1"/>
  </cols>
  <sheetData>
    <row r="1" spans="1:6" x14ac:dyDescent="0.25">
      <c r="A1" s="3" t="s">
        <v>0</v>
      </c>
      <c r="B1" s="1" t="s">
        <v>1</v>
      </c>
      <c r="C1" s="1" t="s">
        <v>2</v>
      </c>
      <c r="D1" s="2" t="s">
        <v>256</v>
      </c>
      <c r="E1" s="13" t="s">
        <v>253</v>
      </c>
      <c r="F1" s="13" t="s">
        <v>273</v>
      </c>
    </row>
    <row r="2" spans="1:6" x14ac:dyDescent="0.25">
      <c r="A2" s="3" t="s">
        <v>3</v>
      </c>
      <c r="B2" s="1" t="s">
        <v>4</v>
      </c>
      <c r="C2" s="1">
        <v>860</v>
      </c>
      <c r="D2" s="15">
        <v>62</v>
      </c>
      <c r="E2" s="18"/>
      <c r="F2" s="18"/>
    </row>
    <row r="3" spans="1:6" x14ac:dyDescent="0.25">
      <c r="A3" s="3"/>
      <c r="B3" s="1" t="s">
        <v>5</v>
      </c>
      <c r="C3" s="1">
        <v>820</v>
      </c>
      <c r="D3" s="15">
        <v>83.5</v>
      </c>
      <c r="E3" s="13"/>
      <c r="F3" s="13"/>
    </row>
    <row r="4" spans="1:6" x14ac:dyDescent="0.25">
      <c r="A4" s="3"/>
      <c r="B4" s="1" t="s">
        <v>6</v>
      </c>
      <c r="C4" s="1">
        <v>830</v>
      </c>
      <c r="D4" s="15">
        <v>30</v>
      </c>
      <c r="E4" s="13"/>
      <c r="F4" s="13"/>
    </row>
    <row r="5" spans="1:6" x14ac:dyDescent="0.25">
      <c r="A5" s="3"/>
      <c r="B5" s="1" t="s">
        <v>7</v>
      </c>
      <c r="C5" s="1">
        <v>835</v>
      </c>
      <c r="D5" s="15">
        <v>63.5</v>
      </c>
      <c r="E5" s="13"/>
      <c r="F5" s="13"/>
    </row>
    <row r="6" spans="1:6" x14ac:dyDescent="0.25">
      <c r="A6" s="3"/>
      <c r="B6" s="1" t="s">
        <v>8</v>
      </c>
      <c r="C6" s="1">
        <v>840</v>
      </c>
      <c r="D6" s="15">
        <v>27.5</v>
      </c>
      <c r="E6" s="13"/>
      <c r="F6" s="13"/>
    </row>
    <row r="7" spans="1:6" x14ac:dyDescent="0.25">
      <c r="A7" s="3"/>
      <c r="B7" s="1" t="s">
        <v>9</v>
      </c>
      <c r="C7" s="1">
        <v>855</v>
      </c>
      <c r="D7" s="15">
        <v>11.5</v>
      </c>
      <c r="E7" s="13"/>
      <c r="F7" s="13"/>
    </row>
    <row r="8" spans="1:6" x14ac:dyDescent="0.25">
      <c r="A8" s="3"/>
      <c r="B8" s="1" t="s">
        <v>10</v>
      </c>
      <c r="C8" s="1">
        <v>870</v>
      </c>
      <c r="D8" s="15">
        <v>63.5</v>
      </c>
      <c r="E8" s="13"/>
      <c r="F8" s="13"/>
    </row>
    <row r="9" spans="1:6" x14ac:dyDescent="0.25">
      <c r="A9" s="3"/>
      <c r="B9" s="1" t="s">
        <v>11</v>
      </c>
      <c r="C9" s="1">
        <v>900</v>
      </c>
      <c r="D9" s="15">
        <v>0.5</v>
      </c>
      <c r="E9" s="13"/>
      <c r="F9" s="13"/>
    </row>
    <row r="10" spans="1:6" x14ac:dyDescent="0.25">
      <c r="A10" s="3"/>
      <c r="B10" s="1" t="s">
        <v>12</v>
      </c>
      <c r="C10" s="1">
        <v>926</v>
      </c>
      <c r="D10" s="15">
        <v>0.5</v>
      </c>
      <c r="E10" s="13"/>
      <c r="F10" s="13"/>
    </row>
    <row r="11" spans="1:6" x14ac:dyDescent="0.25">
      <c r="A11" s="3"/>
      <c r="B11" s="1" t="s">
        <v>268</v>
      </c>
      <c r="C11" s="1"/>
      <c r="D11" s="15">
        <v>1</v>
      </c>
      <c r="E11" s="13"/>
      <c r="F11" s="13"/>
    </row>
    <row r="12" spans="1:6" x14ac:dyDescent="0.25">
      <c r="A12" s="3"/>
      <c r="B12" s="1" t="s">
        <v>13</v>
      </c>
      <c r="C12" s="1"/>
      <c r="D12" s="15"/>
      <c r="E12" s="13"/>
      <c r="F12" s="13"/>
    </row>
    <row r="13" spans="1:6" x14ac:dyDescent="0.25">
      <c r="A13" s="3"/>
      <c r="B13" s="1"/>
      <c r="C13" s="1"/>
      <c r="D13" s="15"/>
      <c r="E13" s="13"/>
      <c r="F13" s="13"/>
    </row>
    <row r="14" spans="1:6" x14ac:dyDescent="0.25">
      <c r="A14" s="3"/>
      <c r="B14" s="10" t="s">
        <v>274</v>
      </c>
      <c r="C14" s="10"/>
      <c r="D14" s="16">
        <f>SUM(D2:D12)</f>
        <v>343.5</v>
      </c>
      <c r="E14" s="17">
        <f>Table19[[#This Row],[מספר סטודנטים]]/N116</f>
        <v>0.79429617496868676</v>
      </c>
      <c r="F14" s="17">
        <v>1</v>
      </c>
    </row>
    <row r="15" spans="1:6" x14ac:dyDescent="0.25">
      <c r="A15" s="3"/>
      <c r="B15" s="1"/>
      <c r="C15" s="1"/>
      <c r="D15" s="15"/>
      <c r="E15" s="13"/>
      <c r="F15" s="13"/>
    </row>
    <row r="16" spans="1:6" x14ac:dyDescent="0.25">
      <c r="A16" s="3" t="s">
        <v>136</v>
      </c>
      <c r="B16" s="1" t="s">
        <v>137</v>
      </c>
      <c r="C16" s="1">
        <v>401</v>
      </c>
      <c r="D16" s="15">
        <v>573</v>
      </c>
      <c r="E16" s="13"/>
      <c r="F16" s="13"/>
    </row>
    <row r="17" spans="1:6" x14ac:dyDescent="0.25">
      <c r="A17" s="3"/>
      <c r="B17" s="1" t="s">
        <v>138</v>
      </c>
      <c r="C17" s="1">
        <v>402</v>
      </c>
      <c r="D17" s="15">
        <v>236</v>
      </c>
      <c r="E17" s="13"/>
      <c r="F17" s="13"/>
    </row>
    <row r="18" spans="1:6" x14ac:dyDescent="0.25">
      <c r="A18" s="3"/>
      <c r="B18" s="1" t="s">
        <v>139</v>
      </c>
      <c r="C18" s="1">
        <v>404</v>
      </c>
      <c r="D18" s="15">
        <v>1</v>
      </c>
      <c r="E18" s="13"/>
      <c r="F18" s="13"/>
    </row>
    <row r="19" spans="1:6" x14ac:dyDescent="0.25">
      <c r="A19" s="3"/>
      <c r="B19" s="1" t="s">
        <v>140</v>
      </c>
      <c r="C19" s="1">
        <v>414</v>
      </c>
      <c r="D19" s="15">
        <v>1</v>
      </c>
      <c r="E19" s="13"/>
      <c r="F19" s="13"/>
    </row>
    <row r="20" spans="1:6" x14ac:dyDescent="0.25">
      <c r="A20" s="3"/>
      <c r="B20" s="1" t="s">
        <v>141</v>
      </c>
      <c r="C20" s="1">
        <v>409</v>
      </c>
      <c r="D20" s="15">
        <v>25</v>
      </c>
      <c r="E20" s="13"/>
      <c r="F20" s="13"/>
    </row>
    <row r="21" spans="1:6" x14ac:dyDescent="0.25">
      <c r="A21" s="3"/>
      <c r="B21" s="1" t="s">
        <v>142</v>
      </c>
      <c r="C21" s="1">
        <v>417</v>
      </c>
      <c r="D21" s="15">
        <v>11.5</v>
      </c>
      <c r="E21" s="13"/>
      <c r="F21" s="13"/>
    </row>
    <row r="22" spans="1:6" x14ac:dyDescent="0.25">
      <c r="A22" s="3"/>
      <c r="B22" s="1" t="s">
        <v>143</v>
      </c>
      <c r="C22" s="1">
        <v>411</v>
      </c>
      <c r="D22" s="15">
        <v>225.5</v>
      </c>
      <c r="E22" s="13"/>
      <c r="F22" s="13"/>
    </row>
    <row r="23" spans="1:6" x14ac:dyDescent="0.25">
      <c r="A23" s="3"/>
      <c r="B23" s="1" t="s">
        <v>144</v>
      </c>
      <c r="C23" s="1">
        <v>415</v>
      </c>
      <c r="D23" s="15">
        <v>6</v>
      </c>
      <c r="E23" s="13"/>
      <c r="F23" s="13"/>
    </row>
    <row r="24" spans="1:6" x14ac:dyDescent="0.25">
      <c r="A24" s="3"/>
      <c r="B24" s="1" t="s">
        <v>145</v>
      </c>
      <c r="C24" s="1">
        <v>410</v>
      </c>
      <c r="D24" s="15">
        <v>39.5</v>
      </c>
      <c r="E24" s="13"/>
      <c r="F24" s="13"/>
    </row>
    <row r="25" spans="1:6" x14ac:dyDescent="0.25">
      <c r="A25" s="3"/>
      <c r="B25" s="1"/>
      <c r="C25" s="1"/>
      <c r="D25" s="15"/>
      <c r="E25" s="13"/>
      <c r="F25" s="13"/>
    </row>
    <row r="26" spans="1:6" x14ac:dyDescent="0.25">
      <c r="A26" s="3"/>
      <c r="B26" s="10" t="s">
        <v>276</v>
      </c>
      <c r="C26" s="10"/>
      <c r="D26" s="16">
        <f>SUM(D16:D24)</f>
        <v>1118.5</v>
      </c>
      <c r="E26" s="17">
        <f>Table19[[#This Row],[מספר סטודנטים]]/N116</f>
        <v>2.5863763368339918</v>
      </c>
      <c r="F26" s="17">
        <v>2</v>
      </c>
    </row>
    <row r="27" spans="1:6" x14ac:dyDescent="0.25">
      <c r="A27" s="3"/>
      <c r="B27" s="1"/>
      <c r="C27" s="1"/>
      <c r="D27" s="15"/>
      <c r="E27" s="13"/>
      <c r="F27" s="13"/>
    </row>
    <row r="28" spans="1:6" x14ac:dyDescent="0.25">
      <c r="A28" s="3" t="s">
        <v>14</v>
      </c>
      <c r="B28" s="1" t="s">
        <v>15</v>
      </c>
      <c r="C28" s="1">
        <v>105</v>
      </c>
      <c r="D28" s="15">
        <v>92</v>
      </c>
      <c r="E28" s="13"/>
      <c r="F28" s="13"/>
    </row>
    <row r="29" spans="1:6" x14ac:dyDescent="0.25">
      <c r="A29" s="3"/>
      <c r="B29" s="1" t="s">
        <v>16</v>
      </c>
      <c r="C29" s="1">
        <v>151</v>
      </c>
      <c r="D29" s="15">
        <v>145</v>
      </c>
      <c r="E29" s="13"/>
      <c r="F29" s="13"/>
    </row>
    <row r="30" spans="1:6" x14ac:dyDescent="0.25">
      <c r="A30" s="3"/>
      <c r="B30" s="1" t="s">
        <v>17</v>
      </c>
      <c r="C30" s="1">
        <v>127</v>
      </c>
      <c r="D30" s="15">
        <v>74.5</v>
      </c>
      <c r="E30" s="13"/>
      <c r="F30" s="13"/>
    </row>
    <row r="31" spans="1:6" x14ac:dyDescent="0.25">
      <c r="A31" s="3"/>
      <c r="B31" s="1" t="s">
        <v>18</v>
      </c>
      <c r="C31" s="1">
        <v>142</v>
      </c>
      <c r="D31" s="15">
        <v>1</v>
      </c>
      <c r="E31" s="13"/>
      <c r="F31" s="13"/>
    </row>
    <row r="32" spans="1:6" x14ac:dyDescent="0.25">
      <c r="A32" s="3"/>
      <c r="B32" s="1" t="s">
        <v>19</v>
      </c>
      <c r="C32" s="1">
        <v>122</v>
      </c>
      <c r="D32" s="15">
        <v>252</v>
      </c>
      <c r="E32" s="13"/>
      <c r="F32" s="13"/>
    </row>
    <row r="33" spans="1:6" x14ac:dyDescent="0.25">
      <c r="A33" s="3"/>
      <c r="B33" s="1" t="s">
        <v>20</v>
      </c>
      <c r="C33" s="1">
        <v>123</v>
      </c>
      <c r="D33" s="15">
        <v>45</v>
      </c>
      <c r="E33" s="13"/>
      <c r="F33" s="13"/>
    </row>
    <row r="34" spans="1:6" x14ac:dyDescent="0.25">
      <c r="A34" s="3"/>
      <c r="B34" s="1"/>
      <c r="C34" s="1"/>
      <c r="D34" s="15"/>
      <c r="E34" s="13"/>
      <c r="F34" s="13"/>
    </row>
    <row r="35" spans="1:6" x14ac:dyDescent="0.25">
      <c r="A35" s="3"/>
      <c r="B35" s="10" t="s">
        <v>275</v>
      </c>
      <c r="C35" s="10"/>
      <c r="D35" s="16">
        <f>SUM(D28:D33)</f>
        <v>609.5</v>
      </c>
      <c r="E35" s="17">
        <f>Table19[[#This Row],[מספר סטודנטים]]/N116</f>
        <v>1.4093843337508432</v>
      </c>
      <c r="F35" s="17">
        <v>1</v>
      </c>
    </row>
    <row r="36" spans="1:6" x14ac:dyDescent="0.25">
      <c r="A36" s="3"/>
      <c r="B36" s="1"/>
      <c r="C36" s="1"/>
      <c r="D36" s="15"/>
      <c r="E36" s="13"/>
      <c r="F36" s="13"/>
    </row>
    <row r="37" spans="1:6" x14ac:dyDescent="0.25">
      <c r="A37" s="3" t="s">
        <v>21</v>
      </c>
      <c r="B37" s="1" t="s">
        <v>22</v>
      </c>
      <c r="C37" s="1">
        <v>225</v>
      </c>
      <c r="D37" s="15">
        <v>0.5</v>
      </c>
      <c r="E37" s="13"/>
      <c r="F37" s="13"/>
    </row>
    <row r="38" spans="1:6" x14ac:dyDescent="0.25">
      <c r="A38" s="3"/>
      <c r="B38" s="1" t="s">
        <v>23</v>
      </c>
      <c r="C38" s="1">
        <v>102</v>
      </c>
      <c r="D38" s="15">
        <v>28.5</v>
      </c>
      <c r="E38" s="13"/>
      <c r="F38" s="13"/>
    </row>
    <row r="39" spans="1:6" x14ac:dyDescent="0.25">
      <c r="A39" s="3"/>
      <c r="B39" s="1" t="s">
        <v>24</v>
      </c>
      <c r="C39" s="1">
        <v>113</v>
      </c>
      <c r="D39" s="15">
        <v>49</v>
      </c>
      <c r="E39" s="13"/>
      <c r="F39" s="13"/>
    </row>
    <row r="40" spans="1:6" x14ac:dyDescent="0.25">
      <c r="A40" s="3"/>
      <c r="B40" s="1" t="s">
        <v>25</v>
      </c>
      <c r="C40" s="1">
        <v>101</v>
      </c>
      <c r="D40" s="15">
        <v>63</v>
      </c>
      <c r="E40" s="13"/>
      <c r="F40" s="13"/>
    </row>
    <row r="41" spans="1:6" x14ac:dyDescent="0.25">
      <c r="A41" s="3"/>
      <c r="B41" s="1" t="s">
        <v>26</v>
      </c>
      <c r="C41" s="1">
        <v>115</v>
      </c>
      <c r="D41" s="15">
        <v>28.5</v>
      </c>
      <c r="E41" s="13"/>
      <c r="F41" s="13"/>
    </row>
    <row r="42" spans="1:6" x14ac:dyDescent="0.25">
      <c r="A42" s="3"/>
      <c r="B42" s="1" t="s">
        <v>27</v>
      </c>
      <c r="C42" s="1"/>
      <c r="D42" s="15"/>
      <c r="E42" s="13"/>
      <c r="F42" s="13"/>
    </row>
    <row r="43" spans="1:6" x14ac:dyDescent="0.25">
      <c r="A43" s="3"/>
      <c r="B43" s="1" t="s">
        <v>28</v>
      </c>
      <c r="C43" s="1">
        <v>117</v>
      </c>
      <c r="D43" s="15">
        <v>11</v>
      </c>
      <c r="E43" s="13"/>
      <c r="F43" s="13"/>
    </row>
    <row r="44" spans="1:6" x14ac:dyDescent="0.25">
      <c r="A44" s="3"/>
      <c r="B44" s="1" t="s">
        <v>29</v>
      </c>
      <c r="C44" s="1"/>
      <c r="D44" s="15"/>
      <c r="E44" s="13"/>
      <c r="F44" s="13"/>
    </row>
    <row r="45" spans="1:6" x14ac:dyDescent="0.25">
      <c r="A45" s="3"/>
      <c r="B45" s="1" t="s">
        <v>30</v>
      </c>
      <c r="C45" s="1">
        <v>202</v>
      </c>
      <c r="D45" s="15">
        <v>4</v>
      </c>
      <c r="E45" s="13"/>
      <c r="F45" s="13"/>
    </row>
    <row r="46" spans="1:6" x14ac:dyDescent="0.25">
      <c r="A46" s="3"/>
      <c r="B46" s="1" t="s">
        <v>31</v>
      </c>
      <c r="C46" s="1"/>
      <c r="D46" s="15"/>
      <c r="E46" s="13"/>
      <c r="F46" s="13"/>
    </row>
    <row r="47" spans="1:6" x14ac:dyDescent="0.25">
      <c r="A47" s="3"/>
      <c r="B47" s="1" t="s">
        <v>32</v>
      </c>
      <c r="C47" s="1">
        <v>150</v>
      </c>
      <c r="D47" s="15">
        <v>86.5</v>
      </c>
      <c r="E47" s="13"/>
      <c r="F47" s="13"/>
    </row>
    <row r="48" spans="1:6" x14ac:dyDescent="0.25">
      <c r="A48" s="3"/>
      <c r="B48" s="1"/>
      <c r="C48" s="1"/>
      <c r="D48" s="15"/>
      <c r="E48" s="13"/>
      <c r="F48" s="13"/>
    </row>
    <row r="49" spans="1:6" x14ac:dyDescent="0.25">
      <c r="A49" s="3"/>
      <c r="B49" s="10" t="s">
        <v>277</v>
      </c>
      <c r="C49" s="10"/>
      <c r="D49" s="16">
        <f>SUM(D37:D47)</f>
        <v>271</v>
      </c>
      <c r="E49" s="17">
        <f>Table19[[#This Row],[מספר סטודנטים]]/N116</f>
        <v>0.62664996627806147</v>
      </c>
      <c r="F49" s="17">
        <v>1</v>
      </c>
    </row>
    <row r="50" spans="1:6" x14ac:dyDescent="0.25">
      <c r="A50" s="3"/>
      <c r="B50" s="1"/>
      <c r="C50" s="1"/>
      <c r="D50" s="15"/>
      <c r="E50" s="13"/>
      <c r="F50" s="13"/>
    </row>
    <row r="51" spans="1:6" x14ac:dyDescent="0.25">
      <c r="A51" s="3" t="s">
        <v>33</v>
      </c>
      <c r="B51" s="1" t="s">
        <v>34</v>
      </c>
      <c r="C51" s="1">
        <v>108</v>
      </c>
      <c r="D51" s="15">
        <v>40.5</v>
      </c>
      <c r="E51" s="13"/>
      <c r="F51" s="13"/>
    </row>
    <row r="52" spans="1:6" x14ac:dyDescent="0.25">
      <c r="A52" s="3"/>
      <c r="B52" s="1" t="s">
        <v>35</v>
      </c>
      <c r="C52" s="1">
        <v>109</v>
      </c>
      <c r="D52" s="15">
        <v>49.5</v>
      </c>
      <c r="E52" s="13"/>
      <c r="F52" s="13"/>
    </row>
    <row r="53" spans="1:6" x14ac:dyDescent="0.25">
      <c r="A53" s="3"/>
      <c r="B53" s="1" t="s">
        <v>36</v>
      </c>
      <c r="C53" s="1">
        <v>112</v>
      </c>
      <c r="D53" s="15">
        <v>8</v>
      </c>
      <c r="E53" s="13"/>
      <c r="F53" s="13"/>
    </row>
    <row r="54" spans="1:6" x14ac:dyDescent="0.25">
      <c r="A54" s="3"/>
      <c r="B54" s="1" t="s">
        <v>37</v>
      </c>
      <c r="C54" s="1">
        <v>180</v>
      </c>
      <c r="D54" s="15">
        <v>63</v>
      </c>
      <c r="E54" s="13"/>
      <c r="F54" s="13"/>
    </row>
    <row r="55" spans="1:6" x14ac:dyDescent="0.25">
      <c r="A55" s="3"/>
      <c r="B55" s="1" t="s">
        <v>38</v>
      </c>
      <c r="C55" s="1">
        <v>181</v>
      </c>
      <c r="D55" s="15">
        <v>100</v>
      </c>
      <c r="E55" s="13"/>
      <c r="F55" s="13"/>
    </row>
    <row r="56" spans="1:6" x14ac:dyDescent="0.25">
      <c r="A56" s="3"/>
      <c r="B56" s="1" t="s">
        <v>39</v>
      </c>
      <c r="C56" s="1">
        <v>176</v>
      </c>
      <c r="D56" s="15">
        <v>91</v>
      </c>
      <c r="E56" s="13"/>
      <c r="F56" s="13"/>
    </row>
    <row r="57" spans="1:6" x14ac:dyDescent="0.25">
      <c r="A57" s="3"/>
      <c r="B57" s="1" t="s">
        <v>40</v>
      </c>
      <c r="C57" s="1">
        <v>157</v>
      </c>
      <c r="D57" s="15">
        <v>19.5</v>
      </c>
      <c r="E57" s="13"/>
      <c r="F57" s="13"/>
    </row>
    <row r="58" spans="1:6" x14ac:dyDescent="0.25">
      <c r="A58" s="3"/>
      <c r="B58" s="1" t="s">
        <v>41</v>
      </c>
      <c r="C58" s="1">
        <v>197</v>
      </c>
      <c r="D58" s="15">
        <v>84.5</v>
      </c>
      <c r="E58" s="13"/>
      <c r="F58" s="13"/>
    </row>
    <row r="59" spans="1:6" x14ac:dyDescent="0.25">
      <c r="A59" s="3"/>
      <c r="B59" s="1" t="s">
        <v>42</v>
      </c>
      <c r="C59" s="1"/>
      <c r="D59" s="15"/>
      <c r="E59" s="13"/>
      <c r="F59" s="13"/>
    </row>
    <row r="60" spans="1:6" x14ac:dyDescent="0.25">
      <c r="A60" s="3"/>
      <c r="B60" s="1" t="s">
        <v>43</v>
      </c>
      <c r="C60" s="1">
        <v>198</v>
      </c>
      <c r="D60" s="15">
        <v>24.5</v>
      </c>
      <c r="E60" s="13"/>
      <c r="F60" s="13"/>
    </row>
    <row r="61" spans="1:6" x14ac:dyDescent="0.25">
      <c r="A61" s="3"/>
      <c r="B61" s="1" t="s">
        <v>44</v>
      </c>
      <c r="C61" s="1">
        <v>199</v>
      </c>
      <c r="D61" s="15">
        <v>44</v>
      </c>
      <c r="E61" s="13"/>
      <c r="F61" s="13"/>
    </row>
    <row r="62" spans="1:6" x14ac:dyDescent="0.25">
      <c r="A62" s="3"/>
      <c r="B62" s="1"/>
      <c r="C62" s="1"/>
      <c r="D62" s="15"/>
      <c r="E62" s="13"/>
      <c r="F62" s="13"/>
    </row>
    <row r="63" spans="1:6" x14ac:dyDescent="0.25">
      <c r="A63" s="3"/>
      <c r="B63" s="10" t="s">
        <v>278</v>
      </c>
      <c r="C63" s="10"/>
      <c r="D63" s="16">
        <f>SUM(D51:D61)</f>
        <v>524.5</v>
      </c>
      <c r="E63" s="17">
        <f>Table19[[#This Row],[מספר סטודנטים]]/N116</f>
        <v>1.2128336063204548</v>
      </c>
      <c r="F63" s="17">
        <v>1</v>
      </c>
    </row>
    <row r="64" spans="1:6" x14ac:dyDescent="0.25">
      <c r="A64" s="3"/>
      <c r="B64" s="1"/>
      <c r="C64" s="1"/>
      <c r="D64" s="15"/>
      <c r="E64" s="13"/>
      <c r="F64" s="13"/>
    </row>
    <row r="65" spans="1:6" x14ac:dyDescent="0.25">
      <c r="A65" s="3" t="s">
        <v>45</v>
      </c>
      <c r="B65" s="1" t="s">
        <v>46</v>
      </c>
      <c r="C65" s="1">
        <v>140</v>
      </c>
      <c r="D65" s="15">
        <v>186.5</v>
      </c>
      <c r="E65" s="13"/>
      <c r="F65" s="13"/>
    </row>
    <row r="66" spans="1:6" x14ac:dyDescent="0.25">
      <c r="A66" s="3"/>
      <c r="B66" s="1" t="s">
        <v>47</v>
      </c>
      <c r="C66" s="1">
        <v>141</v>
      </c>
      <c r="D66" s="15">
        <v>49.5</v>
      </c>
      <c r="E66" s="13"/>
      <c r="F66" s="13"/>
    </row>
    <row r="67" spans="1:6" x14ac:dyDescent="0.25">
      <c r="A67" s="3"/>
      <c r="B67" s="1" t="s">
        <v>48</v>
      </c>
      <c r="C67" s="1">
        <v>222</v>
      </c>
      <c r="D67" s="15">
        <v>95</v>
      </c>
      <c r="E67" s="13"/>
      <c r="F67" s="13"/>
    </row>
    <row r="68" spans="1:6" x14ac:dyDescent="0.25">
      <c r="A68" s="3"/>
      <c r="B68" s="1" t="s">
        <v>49</v>
      </c>
      <c r="C68" s="1">
        <v>255</v>
      </c>
      <c r="D68" s="15">
        <v>42</v>
      </c>
      <c r="E68" s="13"/>
      <c r="F68" s="13"/>
    </row>
    <row r="69" spans="1:6" x14ac:dyDescent="0.25">
      <c r="A69" s="3"/>
      <c r="B69" s="1" t="s">
        <v>50</v>
      </c>
      <c r="C69" s="1">
        <v>143</v>
      </c>
      <c r="D69" s="15">
        <v>160.5</v>
      </c>
      <c r="E69" s="13"/>
      <c r="F69" s="13"/>
    </row>
    <row r="70" spans="1:6" x14ac:dyDescent="0.25">
      <c r="A70" s="3"/>
      <c r="B70" s="1" t="s">
        <v>51</v>
      </c>
      <c r="C70" s="1">
        <v>144</v>
      </c>
      <c r="D70" s="15">
        <v>13.5</v>
      </c>
      <c r="E70" s="13"/>
      <c r="F70" s="13"/>
    </row>
    <row r="71" spans="1:6" x14ac:dyDescent="0.25">
      <c r="A71" s="3"/>
      <c r="B71" s="1"/>
      <c r="C71" s="1"/>
      <c r="D71" s="15"/>
      <c r="E71" s="13"/>
      <c r="F71" s="13"/>
    </row>
    <row r="72" spans="1:6" x14ac:dyDescent="0.25">
      <c r="A72" s="3"/>
      <c r="B72" s="10" t="s">
        <v>279</v>
      </c>
      <c r="C72" s="10"/>
      <c r="D72" s="16">
        <f>SUM(D65:D70)</f>
        <v>547</v>
      </c>
      <c r="E72" s="17">
        <f>Table19[[#This Row],[מספר סטודנטים]]/N116</f>
        <v>1.2648617400520281</v>
      </c>
      <c r="F72" s="17">
        <v>1</v>
      </c>
    </row>
    <row r="73" spans="1:6" x14ac:dyDescent="0.25">
      <c r="A73" s="3"/>
      <c r="B73" s="1"/>
      <c r="C73" s="1"/>
      <c r="D73" s="15"/>
      <c r="E73" s="13"/>
      <c r="F73" s="13"/>
    </row>
    <row r="74" spans="1:6" x14ac:dyDescent="0.25">
      <c r="A74" s="3" t="s">
        <v>52</v>
      </c>
      <c r="B74" s="1" t="s">
        <v>53</v>
      </c>
      <c r="C74" s="1">
        <v>155</v>
      </c>
      <c r="D74" s="15">
        <v>37.5</v>
      </c>
      <c r="E74" s="13"/>
      <c r="F74" s="13"/>
    </row>
    <row r="75" spans="1:6" x14ac:dyDescent="0.25">
      <c r="A75" s="3"/>
      <c r="B75" s="1" t="s">
        <v>54</v>
      </c>
      <c r="C75" s="1">
        <v>156</v>
      </c>
      <c r="D75" s="15">
        <v>3.5</v>
      </c>
      <c r="E75" s="13"/>
      <c r="F75" s="13"/>
    </row>
    <row r="76" spans="1:6" x14ac:dyDescent="0.25">
      <c r="A76" s="3"/>
      <c r="B76" s="1" t="s">
        <v>55</v>
      </c>
      <c r="C76" s="1">
        <v>160</v>
      </c>
      <c r="D76" s="15">
        <v>4</v>
      </c>
      <c r="E76" s="13"/>
      <c r="F76" s="13"/>
    </row>
    <row r="77" spans="1:6" x14ac:dyDescent="0.25">
      <c r="A77" s="3"/>
      <c r="B77" s="1" t="s">
        <v>56</v>
      </c>
      <c r="C77" s="1">
        <v>172</v>
      </c>
      <c r="D77" s="15">
        <v>9</v>
      </c>
      <c r="E77" s="13"/>
      <c r="F77" s="13"/>
    </row>
    <row r="78" spans="1:6" x14ac:dyDescent="0.25">
      <c r="A78" s="3"/>
      <c r="B78" s="1" t="s">
        <v>57</v>
      </c>
      <c r="C78" s="1">
        <v>179</v>
      </c>
      <c r="D78" s="15">
        <v>57.5</v>
      </c>
      <c r="E78" s="13"/>
      <c r="F78" s="13"/>
    </row>
    <row r="79" spans="1:6" x14ac:dyDescent="0.25">
      <c r="A79" s="3"/>
      <c r="B79" s="1" t="s">
        <v>58</v>
      </c>
      <c r="C79" s="1">
        <v>124</v>
      </c>
      <c r="D79" s="15">
        <v>166.5</v>
      </c>
      <c r="E79" s="13"/>
      <c r="F79" s="13"/>
    </row>
    <row r="80" spans="1:6" x14ac:dyDescent="0.25">
      <c r="A80" s="3"/>
      <c r="B80" s="1"/>
      <c r="C80" s="1"/>
      <c r="D80" s="15"/>
      <c r="E80" s="13"/>
      <c r="F80" s="13"/>
    </row>
    <row r="81" spans="1:6" x14ac:dyDescent="0.25">
      <c r="A81" s="3"/>
      <c r="B81" s="10" t="s">
        <v>280</v>
      </c>
      <c r="C81" s="10"/>
      <c r="D81" s="16">
        <f>SUM(D74:D79)</f>
        <v>278</v>
      </c>
      <c r="E81" s="17">
        <f>Table19[[#This Row],[מספר סטודנטים]]/N116</f>
        <v>0.64283649677232879</v>
      </c>
      <c r="F81" s="17">
        <v>1</v>
      </c>
    </row>
    <row r="82" spans="1:6" x14ac:dyDescent="0.25">
      <c r="A82" s="3"/>
      <c r="B82" s="1"/>
      <c r="C82" s="1"/>
      <c r="D82" s="15"/>
      <c r="E82" s="13"/>
      <c r="F82" s="13"/>
    </row>
    <row r="83" spans="1:6" x14ac:dyDescent="0.25">
      <c r="A83" s="3" t="s">
        <v>59</v>
      </c>
      <c r="B83" s="1" t="s">
        <v>60</v>
      </c>
      <c r="C83" s="1">
        <v>200</v>
      </c>
      <c r="D83" s="15">
        <v>247</v>
      </c>
      <c r="E83" s="13"/>
      <c r="F83" s="13"/>
    </row>
    <row r="84" spans="1:6" x14ac:dyDescent="0.25">
      <c r="A84" s="3"/>
      <c r="B84" s="1" t="s">
        <v>61</v>
      </c>
      <c r="C84" s="1">
        <v>207</v>
      </c>
      <c r="D84" s="15">
        <v>42</v>
      </c>
      <c r="E84" s="13"/>
      <c r="F84" s="13"/>
    </row>
    <row r="85" spans="1:6" x14ac:dyDescent="0.25">
      <c r="A85" s="3"/>
      <c r="B85" s="1" t="s">
        <v>62</v>
      </c>
      <c r="C85" s="1">
        <v>249</v>
      </c>
      <c r="D85" s="15">
        <v>1</v>
      </c>
      <c r="E85" s="13"/>
      <c r="F85" s="13"/>
    </row>
    <row r="86" spans="1:6" x14ac:dyDescent="0.25">
      <c r="A86" s="3"/>
      <c r="B86" s="1" t="s">
        <v>63</v>
      </c>
      <c r="C86" s="1">
        <v>230</v>
      </c>
      <c r="D86" s="15">
        <v>20.5</v>
      </c>
      <c r="E86" s="13"/>
      <c r="F86" s="13"/>
    </row>
    <row r="87" spans="1:6" x14ac:dyDescent="0.25">
      <c r="A87" s="3"/>
      <c r="B87" s="1" t="s">
        <v>64</v>
      </c>
      <c r="C87" s="1">
        <v>231</v>
      </c>
      <c r="D87" s="15">
        <v>2</v>
      </c>
      <c r="E87" s="13"/>
      <c r="F87" s="13"/>
    </row>
    <row r="88" spans="1:6" x14ac:dyDescent="0.25">
      <c r="A88" s="3"/>
      <c r="B88" s="1" t="s">
        <v>65</v>
      </c>
      <c r="C88" s="1"/>
      <c r="D88" s="15"/>
      <c r="E88" s="13"/>
      <c r="F88" s="13"/>
    </row>
    <row r="89" spans="1:6" x14ac:dyDescent="0.25">
      <c r="A89" s="3"/>
      <c r="B89" s="1" t="s">
        <v>66</v>
      </c>
      <c r="C89" s="1">
        <v>237</v>
      </c>
      <c r="D89" s="15">
        <v>31.5</v>
      </c>
      <c r="E89" s="13"/>
      <c r="F89" s="13"/>
    </row>
    <row r="90" spans="1:6" x14ac:dyDescent="0.25">
      <c r="A90" s="3"/>
      <c r="B90" s="1" t="s">
        <v>67</v>
      </c>
      <c r="C90" s="1">
        <v>238</v>
      </c>
      <c r="D90" s="15">
        <v>54.5</v>
      </c>
      <c r="E90" s="13"/>
      <c r="F90" s="13"/>
    </row>
    <row r="91" spans="1:6" x14ac:dyDescent="0.25">
      <c r="A91" s="3"/>
      <c r="B91" s="1" t="s">
        <v>68</v>
      </c>
      <c r="C91" s="1">
        <v>239</v>
      </c>
      <c r="D91" s="15">
        <v>35</v>
      </c>
      <c r="E91" s="13"/>
      <c r="F91" s="13"/>
    </row>
    <row r="92" spans="1:6" x14ac:dyDescent="0.25">
      <c r="A92" s="3"/>
      <c r="B92" s="1" t="s">
        <v>69</v>
      </c>
      <c r="C92" s="1">
        <v>240</v>
      </c>
      <c r="D92" s="15">
        <v>44.5</v>
      </c>
      <c r="E92" s="13"/>
      <c r="F92" s="13"/>
    </row>
    <row r="93" spans="1:6" x14ac:dyDescent="0.25">
      <c r="A93" s="3"/>
      <c r="B93" s="1" t="s">
        <v>70</v>
      </c>
      <c r="C93" s="1">
        <v>241</v>
      </c>
      <c r="D93" s="15">
        <v>33.5</v>
      </c>
      <c r="E93" s="13"/>
      <c r="F93" s="13"/>
    </row>
    <row r="94" spans="1:6" x14ac:dyDescent="0.25">
      <c r="A94" s="3"/>
      <c r="B94" s="1" t="s">
        <v>71</v>
      </c>
      <c r="C94" s="1">
        <v>242</v>
      </c>
      <c r="D94" s="15">
        <v>11</v>
      </c>
      <c r="E94" s="13"/>
      <c r="F94" s="13"/>
    </row>
    <row r="95" spans="1:6" x14ac:dyDescent="0.25">
      <c r="A95" s="3"/>
      <c r="B95" s="1" t="s">
        <v>72</v>
      </c>
      <c r="C95" s="1">
        <v>243</v>
      </c>
      <c r="D95" s="15">
        <v>36.5</v>
      </c>
      <c r="E95" s="13"/>
      <c r="F95" s="13"/>
    </row>
    <row r="96" spans="1:6" x14ac:dyDescent="0.25">
      <c r="A96" s="3"/>
      <c r="B96" s="1" t="s">
        <v>73</v>
      </c>
      <c r="C96" s="1">
        <v>246</v>
      </c>
      <c r="D96" s="15">
        <v>1</v>
      </c>
      <c r="E96" s="13"/>
      <c r="F96" s="13"/>
    </row>
    <row r="97" spans="1:6" x14ac:dyDescent="0.25">
      <c r="A97" s="3"/>
      <c r="B97" s="1" t="s">
        <v>74</v>
      </c>
      <c r="C97" s="1"/>
      <c r="D97" s="15"/>
      <c r="E97" s="13"/>
      <c r="F97" s="13"/>
    </row>
    <row r="98" spans="1:6" x14ac:dyDescent="0.25">
      <c r="A98" s="3"/>
      <c r="B98" s="1" t="s">
        <v>75</v>
      </c>
      <c r="C98" s="1">
        <v>298</v>
      </c>
      <c r="D98" s="15">
        <v>5</v>
      </c>
      <c r="E98" s="13"/>
      <c r="F98" s="13"/>
    </row>
    <row r="99" spans="1:6" x14ac:dyDescent="0.25">
      <c r="A99" s="3"/>
      <c r="B99" s="1" t="s">
        <v>76</v>
      </c>
      <c r="C99" s="1">
        <v>299</v>
      </c>
      <c r="D99" s="15">
        <v>13.5</v>
      </c>
      <c r="E99" s="13"/>
      <c r="F99" s="13"/>
    </row>
    <row r="100" spans="1:6" x14ac:dyDescent="0.25">
      <c r="A100" s="3"/>
      <c r="B100" s="1" t="s">
        <v>77</v>
      </c>
      <c r="C100" s="1"/>
      <c r="D100" s="15"/>
      <c r="E100" s="13"/>
      <c r="F100" s="13"/>
    </row>
    <row r="101" spans="1:6" x14ac:dyDescent="0.25">
      <c r="A101" s="3"/>
      <c r="B101" s="1" t="s">
        <v>78</v>
      </c>
      <c r="C101" s="1">
        <v>201</v>
      </c>
      <c r="D101" s="15">
        <v>153.5</v>
      </c>
      <c r="E101" s="13"/>
      <c r="F101" s="13"/>
    </row>
    <row r="102" spans="1:6" x14ac:dyDescent="0.25">
      <c r="A102" s="3"/>
      <c r="B102" s="1"/>
      <c r="C102" s="1"/>
      <c r="D102" s="15"/>
      <c r="E102" s="13"/>
      <c r="F102" s="13"/>
    </row>
    <row r="103" spans="1:6" x14ac:dyDescent="0.25">
      <c r="A103" s="3"/>
      <c r="B103" s="10" t="s">
        <v>281</v>
      </c>
      <c r="C103" s="10"/>
      <c r="D103" s="16">
        <f>SUM(D83:D101)</f>
        <v>732</v>
      </c>
      <c r="E103" s="17">
        <f>Table19[[#This Row],[מספר סטודנטים]]/N116</f>
        <v>1.6926486174005204</v>
      </c>
      <c r="F103" s="17">
        <v>2</v>
      </c>
    </row>
    <row r="104" spans="1:6" x14ac:dyDescent="0.25">
      <c r="A104" s="3"/>
      <c r="B104" s="1"/>
      <c r="C104" s="1"/>
      <c r="D104" s="15"/>
      <c r="E104" s="13"/>
      <c r="F104" s="13"/>
    </row>
    <row r="105" spans="1:6" x14ac:dyDescent="0.25">
      <c r="A105" s="3" t="s">
        <v>79</v>
      </c>
      <c r="B105" s="1" t="s">
        <v>80</v>
      </c>
      <c r="C105" s="1">
        <v>431</v>
      </c>
      <c r="D105" s="15">
        <v>473.5</v>
      </c>
      <c r="E105" s="13"/>
      <c r="F105" s="13"/>
    </row>
    <row r="106" spans="1:6" x14ac:dyDescent="0.25">
      <c r="A106" s="3"/>
      <c r="B106" s="1" t="s">
        <v>81</v>
      </c>
      <c r="C106" s="1">
        <v>432</v>
      </c>
      <c r="D106" s="15">
        <v>66.5</v>
      </c>
      <c r="E106" s="13"/>
      <c r="F106" s="13"/>
    </row>
    <row r="107" spans="1:6" x14ac:dyDescent="0.25">
      <c r="A107" s="3"/>
      <c r="B107" s="1" t="s">
        <v>82</v>
      </c>
      <c r="C107" s="1">
        <v>433</v>
      </c>
      <c r="D107" s="15">
        <v>68.5</v>
      </c>
      <c r="E107" s="13"/>
      <c r="F107" s="13"/>
    </row>
    <row r="108" spans="1:6" x14ac:dyDescent="0.25">
      <c r="A108" s="3"/>
      <c r="B108" s="1" t="s">
        <v>83</v>
      </c>
      <c r="C108" s="1">
        <v>434</v>
      </c>
      <c r="D108" s="15">
        <v>89</v>
      </c>
      <c r="E108" s="13"/>
      <c r="F108" s="13"/>
    </row>
    <row r="109" spans="1:6" x14ac:dyDescent="0.25">
      <c r="A109" s="3"/>
      <c r="B109" s="1" t="s">
        <v>84</v>
      </c>
      <c r="C109" s="1"/>
      <c r="D109" s="15"/>
      <c r="E109" s="13"/>
      <c r="F109" s="13"/>
    </row>
    <row r="110" spans="1:6" x14ac:dyDescent="0.25">
      <c r="A110" s="3"/>
      <c r="B110" s="1" t="s">
        <v>85</v>
      </c>
      <c r="C110" s="1"/>
      <c r="D110" s="15"/>
      <c r="E110" s="13"/>
      <c r="F110" s="13"/>
    </row>
    <row r="111" spans="1:6" x14ac:dyDescent="0.25">
      <c r="A111" s="3"/>
      <c r="B111" s="1" t="s">
        <v>86</v>
      </c>
      <c r="C111" s="1">
        <v>430</v>
      </c>
      <c r="D111" s="15">
        <v>68</v>
      </c>
      <c r="E111" s="13"/>
      <c r="F111" s="13"/>
    </row>
    <row r="112" spans="1:6" x14ac:dyDescent="0.25">
      <c r="A112" s="3"/>
      <c r="B112" s="1" t="s">
        <v>87</v>
      </c>
      <c r="C112" s="1"/>
      <c r="D112" s="15"/>
      <c r="E112" s="13"/>
      <c r="F112" s="13"/>
    </row>
    <row r="113" spans="1:14" x14ac:dyDescent="0.25">
      <c r="A113" s="3"/>
      <c r="B113" s="1"/>
      <c r="C113" s="1"/>
      <c r="D113" s="15"/>
      <c r="E113" s="13"/>
      <c r="F113" s="13"/>
    </row>
    <row r="114" spans="1:14" x14ac:dyDescent="0.25">
      <c r="A114" s="3"/>
      <c r="B114" s="10" t="s">
        <v>282</v>
      </c>
      <c r="C114" s="10"/>
      <c r="D114" s="16">
        <f>SUM(D105:D111)</f>
        <v>765.5</v>
      </c>
      <c r="E114" s="17">
        <f>Table19[[#This Row],[מספר סטודנטים]]/N116</f>
        <v>1.7701127276230852</v>
      </c>
      <c r="F114" s="17">
        <v>2</v>
      </c>
    </row>
    <row r="115" spans="1:14" ht="15.75" thickBot="1" x14ac:dyDescent="0.3">
      <c r="A115" s="20"/>
      <c r="B115" s="21"/>
      <c r="C115" s="21"/>
      <c r="D115" s="22"/>
      <c r="E115" s="23"/>
      <c r="F115" s="23"/>
    </row>
    <row r="116" spans="1:14" ht="15.75" thickBot="1" x14ac:dyDescent="0.3">
      <c r="A116" s="27" t="s">
        <v>283</v>
      </c>
      <c r="B116" s="28"/>
      <c r="C116" s="28"/>
      <c r="D116" s="29">
        <f>SUM(D14,D26,D35,D49,D63,D72,D81,D103,D114)</f>
        <v>5189.5</v>
      </c>
      <c r="E116" s="30">
        <f>SUM(E2:E115)</f>
        <v>12</v>
      </c>
      <c r="F116" s="30">
        <f>SUM(F2:F115)</f>
        <v>12</v>
      </c>
      <c r="I116" t="s">
        <v>284</v>
      </c>
      <c r="J116">
        <v>12</v>
      </c>
      <c r="M116" t="s">
        <v>260</v>
      </c>
      <c r="N116">
        <f>Table19[[#This Row],[מספר סטודנטים]]/J116</f>
        <v>432.45833333333331</v>
      </c>
    </row>
    <row r="117" spans="1:14" x14ac:dyDescent="0.25">
      <c r="A117" s="24"/>
      <c r="B117" s="25"/>
      <c r="C117" s="25"/>
      <c r="D117" s="26"/>
      <c r="E117" s="18"/>
      <c r="F117" s="18"/>
    </row>
    <row r="118" spans="1:14" x14ac:dyDescent="0.25">
      <c r="A118" s="3" t="s">
        <v>88</v>
      </c>
      <c r="B118" s="1" t="s">
        <v>89</v>
      </c>
      <c r="C118" s="1">
        <v>300</v>
      </c>
      <c r="D118" s="15">
        <v>409.5</v>
      </c>
      <c r="E118" s="13"/>
      <c r="F118" s="13"/>
    </row>
    <row r="119" spans="1:14" x14ac:dyDescent="0.25">
      <c r="A119" s="3"/>
      <c r="B119" s="1"/>
      <c r="C119" s="1"/>
      <c r="D119" s="15"/>
      <c r="E119" s="32"/>
      <c r="F119" s="13"/>
    </row>
    <row r="120" spans="1:14" x14ac:dyDescent="0.25">
      <c r="A120" s="19"/>
      <c r="B120" s="10" t="s">
        <v>285</v>
      </c>
      <c r="C120" s="10"/>
      <c r="D120" s="16">
        <f>SUM(D118)</f>
        <v>409.5</v>
      </c>
      <c r="E120" s="33">
        <f>Table19[[#This Row],[מספר סטודנטים]]/N182</f>
        <v>0.86422792824481187</v>
      </c>
      <c r="F120" s="17">
        <v>1</v>
      </c>
    </row>
    <row r="121" spans="1:14" x14ac:dyDescent="0.25">
      <c r="A121" s="3"/>
      <c r="B121" s="1"/>
      <c r="C121" s="1"/>
      <c r="D121" s="15"/>
      <c r="E121" s="32"/>
      <c r="F121" s="13"/>
    </row>
    <row r="122" spans="1:14" x14ac:dyDescent="0.25">
      <c r="A122" s="3" t="s">
        <v>90</v>
      </c>
      <c r="B122" s="1" t="s">
        <v>91</v>
      </c>
      <c r="C122" s="1">
        <v>301</v>
      </c>
      <c r="D122" s="15">
        <v>235.5</v>
      </c>
      <c r="E122" s="13"/>
      <c r="F122" s="13"/>
    </row>
    <row r="123" spans="1:14" x14ac:dyDescent="0.25">
      <c r="A123" s="3"/>
      <c r="B123" s="1" t="s">
        <v>92</v>
      </c>
      <c r="C123" s="1">
        <v>802</v>
      </c>
      <c r="D123" s="15">
        <v>22</v>
      </c>
      <c r="E123" s="13"/>
      <c r="F123" s="13"/>
    </row>
    <row r="124" spans="1:14" x14ac:dyDescent="0.25">
      <c r="A124" s="3"/>
      <c r="B124" s="1" t="s">
        <v>93</v>
      </c>
      <c r="C124" s="1">
        <v>369</v>
      </c>
      <c r="D124" s="15">
        <v>40</v>
      </c>
      <c r="E124" s="13"/>
      <c r="F124" s="13"/>
    </row>
    <row r="125" spans="1:14" x14ac:dyDescent="0.25">
      <c r="A125" s="3"/>
      <c r="B125" s="1" t="s">
        <v>94</v>
      </c>
      <c r="C125" s="1">
        <v>810</v>
      </c>
      <c r="D125" s="15">
        <v>92</v>
      </c>
      <c r="E125" s="13"/>
      <c r="F125" s="13"/>
    </row>
    <row r="126" spans="1:14" x14ac:dyDescent="0.25">
      <c r="A126" s="3"/>
      <c r="B126" s="1" t="s">
        <v>95</v>
      </c>
      <c r="C126" s="1">
        <v>821</v>
      </c>
      <c r="D126" s="15">
        <v>71.5</v>
      </c>
      <c r="E126" s="13"/>
      <c r="F126" s="13"/>
    </row>
    <row r="127" spans="1:14" x14ac:dyDescent="0.25">
      <c r="A127" s="3"/>
      <c r="B127" s="1" t="s">
        <v>96</v>
      </c>
      <c r="C127" s="1">
        <v>809</v>
      </c>
      <c r="D127" s="15">
        <v>21.5</v>
      </c>
      <c r="E127" s="13"/>
      <c r="F127" s="13"/>
    </row>
    <row r="128" spans="1:14" x14ac:dyDescent="0.25">
      <c r="A128" s="3"/>
      <c r="B128" s="1" t="s">
        <v>97</v>
      </c>
      <c r="C128" s="1">
        <v>815</v>
      </c>
      <c r="D128" s="15">
        <v>10.5</v>
      </c>
      <c r="E128" s="13"/>
      <c r="F128" s="13"/>
    </row>
    <row r="129" spans="1:6" x14ac:dyDescent="0.25">
      <c r="A129" s="3"/>
      <c r="B129" s="1"/>
      <c r="C129" s="1"/>
      <c r="D129" s="15"/>
      <c r="E129" s="32"/>
      <c r="F129" s="13"/>
    </row>
    <row r="130" spans="1:6" x14ac:dyDescent="0.25">
      <c r="A130" s="19"/>
      <c r="B130" s="10" t="s">
        <v>287</v>
      </c>
      <c r="C130" s="10"/>
      <c r="D130" s="16">
        <f>SUM(D122:D128)</f>
        <v>493</v>
      </c>
      <c r="E130" s="33">
        <f>Table19[[#This Row],[מספר סטודנטים]]/N182</f>
        <v>1.040450228631727</v>
      </c>
      <c r="F130" s="17">
        <v>1</v>
      </c>
    </row>
    <row r="131" spans="1:6" x14ac:dyDescent="0.25">
      <c r="A131" s="3"/>
      <c r="B131" s="1"/>
      <c r="C131" s="1"/>
      <c r="D131" s="15"/>
      <c r="E131" s="32"/>
      <c r="F131" s="13"/>
    </row>
    <row r="132" spans="1:6" x14ac:dyDescent="0.25">
      <c r="A132" s="3" t="s">
        <v>98</v>
      </c>
      <c r="B132" s="1" t="s">
        <v>99</v>
      </c>
      <c r="C132" s="1">
        <v>365</v>
      </c>
      <c r="D132" s="15">
        <v>1.5</v>
      </c>
      <c r="E132" s="13"/>
      <c r="F132" s="13"/>
    </row>
    <row r="133" spans="1:6" x14ac:dyDescent="0.25">
      <c r="A133" s="3"/>
      <c r="B133" s="1" t="s">
        <v>100</v>
      </c>
      <c r="C133" s="1">
        <v>323</v>
      </c>
      <c r="D133" s="15">
        <v>240.5</v>
      </c>
      <c r="E133" s="13"/>
      <c r="F133" s="13"/>
    </row>
    <row r="134" spans="1:6" x14ac:dyDescent="0.25">
      <c r="A134" s="3"/>
      <c r="B134" s="1" t="s">
        <v>101</v>
      </c>
      <c r="C134" s="1">
        <v>525</v>
      </c>
      <c r="D134" s="15">
        <v>46</v>
      </c>
      <c r="E134" s="13"/>
      <c r="F134" s="13"/>
    </row>
    <row r="135" spans="1:6" x14ac:dyDescent="0.25">
      <c r="A135" s="3"/>
      <c r="B135" s="1" t="s">
        <v>102</v>
      </c>
      <c r="C135" s="1">
        <v>816</v>
      </c>
      <c r="D135" s="15">
        <v>5</v>
      </c>
      <c r="E135" s="13"/>
      <c r="F135" s="13"/>
    </row>
    <row r="136" spans="1:6" x14ac:dyDescent="0.25">
      <c r="A136" s="3"/>
      <c r="B136" s="1"/>
      <c r="C136" s="1"/>
      <c r="D136" s="15"/>
      <c r="E136" s="32"/>
      <c r="F136" s="13"/>
    </row>
    <row r="137" spans="1:6" x14ac:dyDescent="0.25">
      <c r="A137" s="16"/>
      <c r="B137" s="10" t="s">
        <v>288</v>
      </c>
      <c r="C137" s="10"/>
      <c r="D137" s="36">
        <f>SUM(D132:D135)</f>
        <v>293</v>
      </c>
      <c r="E137" s="33">
        <f>Table19[[#This Row],[מספר סטודנטים]]/N182</f>
        <v>0.61836088638761877</v>
      </c>
      <c r="F137" s="17">
        <v>1</v>
      </c>
    </row>
    <row r="138" spans="1:6" x14ac:dyDescent="0.25">
      <c r="A138" s="3"/>
      <c r="B138" s="1"/>
      <c r="C138" s="1"/>
      <c r="D138" s="15"/>
      <c r="E138" s="32"/>
      <c r="F138" s="13"/>
    </row>
    <row r="139" spans="1:6" x14ac:dyDescent="0.25">
      <c r="A139" s="3" t="s">
        <v>103</v>
      </c>
      <c r="B139" s="1" t="s">
        <v>104</v>
      </c>
      <c r="C139" s="1">
        <v>311</v>
      </c>
      <c r="D139" s="15">
        <v>285.5</v>
      </c>
      <c r="E139" s="13"/>
      <c r="F139" s="13"/>
    </row>
    <row r="140" spans="1:6" x14ac:dyDescent="0.25">
      <c r="A140" s="3"/>
      <c r="B140" s="1"/>
      <c r="C140" s="1"/>
      <c r="D140" s="15"/>
      <c r="E140" s="32"/>
      <c r="F140" s="13"/>
    </row>
    <row r="141" spans="1:6" x14ac:dyDescent="0.25">
      <c r="A141" s="19"/>
      <c r="B141" s="10" t="s">
        <v>289</v>
      </c>
      <c r="C141" s="10"/>
      <c r="D141" s="16">
        <f>SUM(D139)</f>
        <v>285.5</v>
      </c>
      <c r="E141" s="33">
        <f>Table19[[#This Row],[מספר סטודנטים]]/N182</f>
        <v>0.60253253605346468</v>
      </c>
      <c r="F141" s="17">
        <v>1</v>
      </c>
    </row>
    <row r="142" spans="1:6" x14ac:dyDescent="0.25">
      <c r="A142" s="3"/>
      <c r="B142" s="1"/>
      <c r="C142" s="1"/>
      <c r="D142" s="15"/>
      <c r="E142" s="32"/>
      <c r="F142" s="13"/>
    </row>
    <row r="143" spans="1:6" x14ac:dyDescent="0.25">
      <c r="A143" s="3" t="s">
        <v>105</v>
      </c>
      <c r="B143" s="1" t="s">
        <v>106</v>
      </c>
      <c r="C143" s="1">
        <v>312</v>
      </c>
      <c r="D143" s="15">
        <v>353.5</v>
      </c>
      <c r="E143" s="13"/>
      <c r="F143" s="13"/>
    </row>
    <row r="144" spans="1:6" x14ac:dyDescent="0.25">
      <c r="A144" s="3"/>
      <c r="B144" s="1" t="s">
        <v>107</v>
      </c>
      <c r="C144" s="1">
        <v>364</v>
      </c>
      <c r="D144" s="15">
        <v>13</v>
      </c>
      <c r="E144" s="13"/>
      <c r="F144" s="13"/>
    </row>
    <row r="145" spans="1:6" x14ac:dyDescent="0.25">
      <c r="A145" s="3"/>
      <c r="B145" s="1" t="s">
        <v>108</v>
      </c>
      <c r="C145" s="1">
        <v>363</v>
      </c>
      <c r="D145" s="15">
        <v>16</v>
      </c>
      <c r="E145" s="13"/>
      <c r="F145" s="13"/>
    </row>
    <row r="146" spans="1:6" x14ac:dyDescent="0.25">
      <c r="A146" s="3"/>
      <c r="B146" s="1" t="s">
        <v>109</v>
      </c>
      <c r="C146" s="1">
        <v>358</v>
      </c>
      <c r="D146" s="15">
        <v>47</v>
      </c>
      <c r="E146" s="13"/>
      <c r="F146" s="13"/>
    </row>
    <row r="147" spans="1:6" x14ac:dyDescent="0.25">
      <c r="A147" s="3"/>
      <c r="B147" s="1" t="s">
        <v>110</v>
      </c>
      <c r="C147" s="1">
        <v>350</v>
      </c>
      <c r="D147" s="15">
        <v>35.5</v>
      </c>
      <c r="E147" s="13"/>
      <c r="F147" s="13"/>
    </row>
    <row r="148" spans="1:6" x14ac:dyDescent="0.25">
      <c r="A148" s="3"/>
      <c r="B148" s="1"/>
      <c r="C148" s="1"/>
      <c r="D148" s="15"/>
      <c r="E148" s="32"/>
      <c r="F148" s="13"/>
    </row>
    <row r="149" spans="1:6" x14ac:dyDescent="0.25">
      <c r="A149" s="19"/>
      <c r="B149" s="10" t="s">
        <v>290</v>
      </c>
      <c r="C149" s="10"/>
      <c r="D149" s="16">
        <f>SUM(D143:D147)</f>
        <v>465</v>
      </c>
      <c r="E149" s="33">
        <f>Table19[[#This Row],[מספר סטודנטים]]/N182</f>
        <v>0.9813577207175519</v>
      </c>
      <c r="F149" s="17">
        <v>1</v>
      </c>
    </row>
    <row r="150" spans="1:6" x14ac:dyDescent="0.25">
      <c r="A150" s="3"/>
      <c r="B150" s="1"/>
      <c r="C150" s="1"/>
      <c r="D150" s="15"/>
      <c r="E150" s="32"/>
      <c r="F150" s="13"/>
    </row>
    <row r="151" spans="1:6" x14ac:dyDescent="0.25">
      <c r="A151" s="3" t="s">
        <v>111</v>
      </c>
      <c r="B151" s="1" t="s">
        <v>112</v>
      </c>
      <c r="C151" s="1">
        <v>326</v>
      </c>
      <c r="D151" s="15">
        <v>218.5</v>
      </c>
      <c r="E151" s="13"/>
      <c r="F151" s="13"/>
    </row>
    <row r="152" spans="1:6" x14ac:dyDescent="0.25">
      <c r="A152" s="3"/>
      <c r="B152" s="1" t="s">
        <v>113</v>
      </c>
      <c r="C152" s="1">
        <v>335</v>
      </c>
      <c r="D152" s="15">
        <v>180.5</v>
      </c>
      <c r="E152" s="13"/>
      <c r="F152" s="13"/>
    </row>
    <row r="153" spans="1:6" x14ac:dyDescent="0.25">
      <c r="A153" s="3"/>
      <c r="B153" s="1" t="s">
        <v>114</v>
      </c>
      <c r="C153" s="1"/>
      <c r="D153" s="15"/>
      <c r="E153" s="13"/>
      <c r="F153" s="13"/>
    </row>
    <row r="154" spans="1:6" x14ac:dyDescent="0.25">
      <c r="A154" s="3"/>
      <c r="B154" s="1" t="s">
        <v>115</v>
      </c>
      <c r="C154" s="1"/>
      <c r="D154" s="15"/>
      <c r="E154" s="13"/>
      <c r="F154" s="13"/>
    </row>
    <row r="155" spans="1:6" x14ac:dyDescent="0.25">
      <c r="A155" s="3"/>
      <c r="B155" s="1" t="s">
        <v>116</v>
      </c>
      <c r="C155" s="1">
        <v>330</v>
      </c>
      <c r="D155" s="15">
        <v>1</v>
      </c>
      <c r="E155" s="13"/>
      <c r="F155" s="13"/>
    </row>
    <row r="156" spans="1:6" x14ac:dyDescent="0.25">
      <c r="A156" s="3"/>
      <c r="B156" s="1"/>
      <c r="C156" s="1"/>
      <c r="D156" s="15"/>
      <c r="E156" s="32"/>
      <c r="F156" s="13"/>
    </row>
    <row r="157" spans="1:6" x14ac:dyDescent="0.25">
      <c r="A157" s="19"/>
      <c r="B157" s="10" t="s">
        <v>291</v>
      </c>
      <c r="C157" s="10"/>
      <c r="D157" s="16">
        <f>SUM(D151:D155)</f>
        <v>400</v>
      </c>
      <c r="E157" s="33">
        <f>Table19[[#This Row],[מספר סטודנטים]]/N182</f>
        <v>0.84417868448821676</v>
      </c>
      <c r="F157" s="17">
        <v>1</v>
      </c>
    </row>
    <row r="158" spans="1:6" x14ac:dyDescent="0.25">
      <c r="A158" s="3"/>
      <c r="B158" s="1"/>
      <c r="C158" s="1"/>
      <c r="D158" s="15"/>
      <c r="E158" s="32"/>
      <c r="F158" s="13"/>
    </row>
    <row r="159" spans="1:6" x14ac:dyDescent="0.25">
      <c r="A159" s="3" t="s">
        <v>117</v>
      </c>
      <c r="B159" s="1" t="s">
        <v>118</v>
      </c>
      <c r="C159" s="1">
        <v>321</v>
      </c>
      <c r="D159" s="15">
        <v>355</v>
      </c>
      <c r="E159" s="13"/>
      <c r="F159" s="13"/>
    </row>
    <row r="160" spans="1:6" x14ac:dyDescent="0.25">
      <c r="A160" s="3"/>
      <c r="B160" s="1" t="s">
        <v>119</v>
      </c>
      <c r="C160" s="1">
        <v>343</v>
      </c>
      <c r="D160" s="15">
        <v>10.5</v>
      </c>
      <c r="E160" s="13"/>
      <c r="F160" s="13"/>
    </row>
    <row r="161" spans="1:6" x14ac:dyDescent="0.25">
      <c r="A161" s="3"/>
      <c r="B161" s="1" t="s">
        <v>120</v>
      </c>
      <c r="C161" s="1">
        <v>399</v>
      </c>
      <c r="D161" s="15">
        <v>9.5</v>
      </c>
      <c r="E161" s="13"/>
      <c r="F161" s="13"/>
    </row>
    <row r="162" spans="1:6" x14ac:dyDescent="0.25">
      <c r="A162" s="3"/>
      <c r="B162" s="1" t="s">
        <v>121</v>
      </c>
      <c r="C162" s="1">
        <v>337</v>
      </c>
      <c r="D162" s="15">
        <v>18</v>
      </c>
      <c r="E162" s="13"/>
      <c r="F162" s="13"/>
    </row>
    <row r="163" spans="1:6" x14ac:dyDescent="0.25">
      <c r="A163" s="3"/>
      <c r="B163" s="1" t="s">
        <v>122</v>
      </c>
      <c r="C163" s="1">
        <v>320</v>
      </c>
      <c r="D163" s="15">
        <v>88.5</v>
      </c>
      <c r="E163" s="13"/>
      <c r="F163" s="13"/>
    </row>
    <row r="164" spans="1:6" x14ac:dyDescent="0.25">
      <c r="A164" s="3"/>
      <c r="B164" s="1" t="s">
        <v>123</v>
      </c>
      <c r="C164" s="1">
        <v>824</v>
      </c>
      <c r="D164" s="15">
        <v>158.5</v>
      </c>
      <c r="E164" s="13"/>
      <c r="F164" s="13"/>
    </row>
    <row r="165" spans="1:6" x14ac:dyDescent="0.25">
      <c r="A165" s="3"/>
      <c r="B165" s="1" t="s">
        <v>124</v>
      </c>
      <c r="C165" s="1">
        <v>366</v>
      </c>
      <c r="D165" s="15">
        <v>1</v>
      </c>
      <c r="E165" s="13"/>
      <c r="F165" s="13"/>
    </row>
    <row r="166" spans="1:6" x14ac:dyDescent="0.25">
      <c r="A166" s="3"/>
      <c r="B166" s="1"/>
      <c r="C166" s="1"/>
      <c r="D166" s="15"/>
      <c r="E166" s="32"/>
      <c r="F166" s="13"/>
    </row>
    <row r="167" spans="1:6" x14ac:dyDescent="0.25">
      <c r="A167" s="19"/>
      <c r="B167" s="10" t="s">
        <v>297</v>
      </c>
      <c r="C167" s="10"/>
      <c r="D167" s="16">
        <f>SUM(D155:D165)</f>
        <v>1042</v>
      </c>
      <c r="E167" s="33">
        <f>Table19[[#This Row],[מספר סטודנטים]]/N182</f>
        <v>2.1990854730918046</v>
      </c>
      <c r="F167" s="17">
        <v>2</v>
      </c>
    </row>
    <row r="168" spans="1:6" x14ac:dyDescent="0.25">
      <c r="A168" s="3"/>
      <c r="B168" s="1"/>
      <c r="C168" s="1"/>
      <c r="D168" s="15"/>
      <c r="E168" s="32"/>
      <c r="F168" s="13"/>
    </row>
    <row r="169" spans="1:6" x14ac:dyDescent="0.25">
      <c r="A169" s="3" t="s">
        <v>125</v>
      </c>
      <c r="B169" s="1" t="s">
        <v>126</v>
      </c>
      <c r="C169" s="1">
        <v>322</v>
      </c>
      <c r="D169" s="15">
        <v>644</v>
      </c>
      <c r="E169" s="13"/>
      <c r="F169" s="13"/>
    </row>
    <row r="170" spans="1:6" x14ac:dyDescent="0.25">
      <c r="A170" s="3"/>
      <c r="B170" s="1" t="s">
        <v>127</v>
      </c>
      <c r="C170" s="1">
        <v>379</v>
      </c>
      <c r="D170" s="15">
        <v>1.5</v>
      </c>
      <c r="E170" s="13"/>
      <c r="F170" s="13"/>
    </row>
    <row r="171" spans="1:6" x14ac:dyDescent="0.25">
      <c r="A171" s="3"/>
      <c r="B171" s="1" t="s">
        <v>128</v>
      </c>
      <c r="C171" s="1">
        <v>325</v>
      </c>
      <c r="D171" s="15">
        <v>164</v>
      </c>
      <c r="E171" s="13"/>
      <c r="F171" s="13"/>
    </row>
    <row r="172" spans="1:6" x14ac:dyDescent="0.25">
      <c r="A172" s="3"/>
      <c r="B172" s="1" t="s">
        <v>129</v>
      </c>
      <c r="C172" s="1">
        <v>370</v>
      </c>
      <c r="D172" s="15">
        <v>39.5</v>
      </c>
      <c r="E172" s="13"/>
      <c r="F172" s="13"/>
    </row>
    <row r="173" spans="1:6" x14ac:dyDescent="0.25">
      <c r="A173" s="3"/>
      <c r="B173" s="1" t="s">
        <v>130</v>
      </c>
      <c r="C173" s="1">
        <v>347</v>
      </c>
      <c r="D173" s="15">
        <v>1.5</v>
      </c>
      <c r="E173" s="13"/>
      <c r="F173" s="13"/>
    </row>
    <row r="174" spans="1:6" x14ac:dyDescent="0.25">
      <c r="A174" s="3"/>
      <c r="B174" s="1" t="s">
        <v>131</v>
      </c>
      <c r="C174" s="1">
        <v>331</v>
      </c>
      <c r="D174" s="15">
        <v>3</v>
      </c>
      <c r="E174" s="13"/>
      <c r="F174" s="13"/>
    </row>
    <row r="175" spans="1:6" x14ac:dyDescent="0.25">
      <c r="A175" s="3"/>
      <c r="B175" s="1" t="s">
        <v>132</v>
      </c>
      <c r="C175" s="1">
        <v>352</v>
      </c>
      <c r="D175" s="15">
        <v>2</v>
      </c>
      <c r="E175" s="13"/>
      <c r="F175" s="13"/>
    </row>
    <row r="176" spans="1:6" x14ac:dyDescent="0.25">
      <c r="A176" s="3"/>
      <c r="B176" s="1" t="s">
        <v>133</v>
      </c>
      <c r="C176" s="1">
        <v>380</v>
      </c>
      <c r="D176" s="15">
        <v>0.5</v>
      </c>
      <c r="E176" s="13"/>
      <c r="F176" s="13"/>
    </row>
    <row r="177" spans="1:14" x14ac:dyDescent="0.25">
      <c r="A177" s="3"/>
      <c r="B177" s="1" t="s">
        <v>134</v>
      </c>
      <c r="C177" s="1">
        <v>386</v>
      </c>
      <c r="D177" s="15">
        <v>17</v>
      </c>
      <c r="E177" s="13"/>
      <c r="F177" s="13"/>
    </row>
    <row r="178" spans="1:14" x14ac:dyDescent="0.25">
      <c r="A178" s="3"/>
      <c r="B178" s="1" t="s">
        <v>135</v>
      </c>
      <c r="C178" s="1">
        <v>819</v>
      </c>
      <c r="D178" s="15">
        <v>3.5</v>
      </c>
      <c r="E178" s="13"/>
      <c r="F178" s="13"/>
    </row>
    <row r="179" spans="1:14" x14ac:dyDescent="0.25">
      <c r="A179" s="3"/>
      <c r="B179" s="1"/>
      <c r="C179" s="1"/>
      <c r="D179" s="15"/>
      <c r="E179" s="13"/>
      <c r="F179" s="13"/>
    </row>
    <row r="180" spans="1:14" x14ac:dyDescent="0.25">
      <c r="A180" s="3"/>
      <c r="B180" s="10" t="s">
        <v>292</v>
      </c>
      <c r="C180" s="10"/>
      <c r="D180" s="16">
        <f>SUM(D169:D178)</f>
        <v>876.5</v>
      </c>
      <c r="E180" s="17">
        <f>Table19[[#This Row],[מספר סטודנטים]]/N182</f>
        <v>1.8498065423848049</v>
      </c>
      <c r="F180" s="17">
        <v>1</v>
      </c>
    </row>
    <row r="181" spans="1:14" ht="15.75" thickBot="1" x14ac:dyDescent="0.3">
      <c r="A181" s="20"/>
      <c r="B181" s="21"/>
      <c r="C181" s="21"/>
      <c r="D181" s="22"/>
      <c r="E181" s="34"/>
      <c r="F181" s="23"/>
    </row>
    <row r="182" spans="1:14" ht="15.75" thickBot="1" x14ac:dyDescent="0.3">
      <c r="A182" s="27" t="s">
        <v>286</v>
      </c>
      <c r="B182" s="28"/>
      <c r="C182" s="28"/>
      <c r="D182" s="29">
        <f>SUM(D120,D130,D137,D149,D157,D167,D180,D141)</f>
        <v>4264.5</v>
      </c>
      <c r="E182" s="35">
        <f>SUM(E118:E180)</f>
        <v>9</v>
      </c>
      <c r="F182" s="31">
        <f>SUM(F120:F181)</f>
        <v>9</v>
      </c>
      <c r="I182" t="s">
        <v>284</v>
      </c>
      <c r="J182">
        <v>9</v>
      </c>
      <c r="M182" t="s">
        <v>260</v>
      </c>
      <c r="N182">
        <f>Table19[[#This Row],[מספר סטודנטים]]/J182</f>
        <v>473.83333333333331</v>
      </c>
    </row>
    <row r="183" spans="1:14" x14ac:dyDescent="0.25">
      <c r="A183" s="24"/>
      <c r="B183" s="25"/>
      <c r="C183" s="25"/>
      <c r="D183" s="26"/>
      <c r="E183" s="18"/>
      <c r="F183" s="18"/>
    </row>
    <row r="184" spans="1:14" x14ac:dyDescent="0.25">
      <c r="A184" s="3" t="s">
        <v>146</v>
      </c>
      <c r="B184" s="1"/>
      <c r="C184" s="1" t="s">
        <v>248</v>
      </c>
      <c r="D184" s="15">
        <v>1067</v>
      </c>
      <c r="E184" s="13"/>
      <c r="F184" s="13"/>
    </row>
    <row r="185" spans="1:14" x14ac:dyDescent="0.25">
      <c r="A185" s="3"/>
      <c r="B185" s="1"/>
      <c r="C185" s="1">
        <v>880</v>
      </c>
      <c r="D185" s="15">
        <v>0.5</v>
      </c>
      <c r="E185" s="13"/>
      <c r="F185" s="13"/>
    </row>
    <row r="186" spans="1:14" x14ac:dyDescent="0.25">
      <c r="A186" s="3"/>
      <c r="B186" s="1" t="s">
        <v>147</v>
      </c>
      <c r="C186" s="1">
        <v>511</v>
      </c>
      <c r="D186" s="15">
        <v>84.5</v>
      </c>
      <c r="E186" s="13"/>
      <c r="F186" s="13"/>
    </row>
    <row r="187" spans="1:14" x14ac:dyDescent="0.25">
      <c r="A187" s="3"/>
      <c r="B187" s="1"/>
      <c r="C187" s="1"/>
      <c r="D187" s="15"/>
      <c r="E187" s="32"/>
      <c r="F187" s="13"/>
    </row>
    <row r="188" spans="1:14" x14ac:dyDescent="0.25">
      <c r="A188" s="19"/>
      <c r="B188" s="10" t="s">
        <v>293</v>
      </c>
      <c r="C188" s="10"/>
      <c r="D188" s="16">
        <f>SUM(D184:D186)</f>
        <v>1152</v>
      </c>
      <c r="E188" s="33">
        <f>Table19[[#This Row],[מספר סטודנטים]]/N237</f>
        <v>2.4809763101220388</v>
      </c>
      <c r="F188" s="17">
        <v>3</v>
      </c>
    </row>
    <row r="189" spans="1:14" x14ac:dyDescent="0.25">
      <c r="A189" s="3"/>
      <c r="B189" s="1"/>
      <c r="C189" s="1"/>
      <c r="D189" s="15"/>
      <c r="E189" s="32"/>
      <c r="F189" s="13"/>
    </row>
    <row r="190" spans="1:14" x14ac:dyDescent="0.25">
      <c r="A190" s="3" t="s">
        <v>148</v>
      </c>
      <c r="B190" s="1" t="s">
        <v>149</v>
      </c>
      <c r="C190" s="1">
        <v>899</v>
      </c>
      <c r="D190" s="15">
        <v>13</v>
      </c>
      <c r="E190" s="13"/>
      <c r="F190" s="13"/>
    </row>
    <row r="191" spans="1:14" x14ac:dyDescent="0.25">
      <c r="A191" s="3"/>
      <c r="B191" s="1" t="s">
        <v>150</v>
      </c>
      <c r="C191" s="1">
        <v>521</v>
      </c>
      <c r="D191" s="15">
        <v>1018</v>
      </c>
      <c r="E191" s="13"/>
      <c r="F191" s="13"/>
    </row>
    <row r="192" spans="1:14" x14ac:dyDescent="0.25">
      <c r="A192" s="3"/>
      <c r="B192" s="1" t="s">
        <v>151</v>
      </c>
      <c r="C192" s="1">
        <v>523</v>
      </c>
      <c r="D192" s="15">
        <v>18.5</v>
      </c>
      <c r="E192" s="13"/>
      <c r="F192" s="13"/>
    </row>
    <row r="193" spans="1:6" x14ac:dyDescent="0.25">
      <c r="A193" s="3"/>
      <c r="B193" s="1"/>
      <c r="C193" s="1"/>
      <c r="D193" s="15"/>
      <c r="E193" s="32"/>
      <c r="F193" s="13"/>
    </row>
    <row r="194" spans="1:6" x14ac:dyDescent="0.25">
      <c r="A194" s="19"/>
      <c r="B194" s="10" t="s">
        <v>298</v>
      </c>
      <c r="C194" s="10"/>
      <c r="D194" s="16">
        <f>SUM(D190:D192)</f>
        <v>1049.5</v>
      </c>
      <c r="E194" s="33">
        <f>Table19[[#This Row],[מספר סטודנטים]]/N237</f>
        <v>2.2602297200287151</v>
      </c>
      <c r="F194" s="17">
        <v>2</v>
      </c>
    </row>
    <row r="195" spans="1:6" x14ac:dyDescent="0.25">
      <c r="A195" s="3"/>
      <c r="B195" s="1"/>
      <c r="C195" s="1"/>
      <c r="D195" s="15"/>
      <c r="E195" s="32"/>
      <c r="F195" s="13"/>
    </row>
    <row r="196" spans="1:6" x14ac:dyDescent="0.25">
      <c r="A196" s="3" t="s">
        <v>152</v>
      </c>
      <c r="B196" s="1" t="s">
        <v>153</v>
      </c>
      <c r="C196" s="1">
        <v>586</v>
      </c>
      <c r="D196" s="15">
        <v>66</v>
      </c>
      <c r="E196" s="13"/>
      <c r="F196" s="13"/>
    </row>
    <row r="197" spans="1:6" x14ac:dyDescent="0.25">
      <c r="A197" s="3"/>
      <c r="B197" s="1" t="s">
        <v>154</v>
      </c>
      <c r="C197" s="1">
        <v>587</v>
      </c>
      <c r="D197" s="15">
        <v>48</v>
      </c>
      <c r="E197" s="13"/>
      <c r="F197" s="13"/>
    </row>
    <row r="198" spans="1:6" x14ac:dyDescent="0.25">
      <c r="A198" s="3"/>
      <c r="B198" s="1" t="s">
        <v>155</v>
      </c>
      <c r="C198" s="1">
        <v>890</v>
      </c>
      <c r="D198" s="15">
        <v>0.5</v>
      </c>
      <c r="E198" s="13"/>
      <c r="F198" s="13"/>
    </row>
    <row r="199" spans="1:6" x14ac:dyDescent="0.25">
      <c r="A199" s="3"/>
      <c r="B199" s="1" t="s">
        <v>156</v>
      </c>
      <c r="C199" s="1">
        <v>583</v>
      </c>
      <c r="D199" s="15">
        <v>155.5</v>
      </c>
      <c r="E199" s="13"/>
      <c r="F199" s="13"/>
    </row>
    <row r="200" spans="1:6" x14ac:dyDescent="0.25">
      <c r="A200" s="3"/>
      <c r="B200" s="1" t="s">
        <v>157</v>
      </c>
      <c r="C200" s="1">
        <v>581</v>
      </c>
      <c r="D200" s="15">
        <v>66</v>
      </c>
      <c r="E200" s="13"/>
      <c r="F200" s="13"/>
    </row>
    <row r="201" spans="1:6" x14ac:dyDescent="0.25">
      <c r="A201" s="3"/>
      <c r="B201" s="1" t="s">
        <v>158</v>
      </c>
      <c r="C201" s="1">
        <v>530</v>
      </c>
      <c r="D201" s="15">
        <v>354.5</v>
      </c>
      <c r="E201" s="13"/>
      <c r="F201" s="13"/>
    </row>
    <row r="202" spans="1:6" x14ac:dyDescent="0.25">
      <c r="A202" s="3"/>
      <c r="B202" s="1" t="s">
        <v>159</v>
      </c>
      <c r="C202" s="1">
        <v>541</v>
      </c>
      <c r="D202" s="15">
        <v>267</v>
      </c>
      <c r="E202" s="13"/>
      <c r="F202" s="13"/>
    </row>
    <row r="203" spans="1:6" x14ac:dyDescent="0.25">
      <c r="A203" s="3"/>
      <c r="B203" s="1"/>
      <c r="C203" s="1"/>
      <c r="D203" s="15"/>
      <c r="E203" s="32"/>
      <c r="F203" s="13"/>
    </row>
    <row r="204" spans="1:6" x14ac:dyDescent="0.25">
      <c r="A204" s="19"/>
      <c r="B204" s="10" t="s">
        <v>299</v>
      </c>
      <c r="C204" s="10"/>
      <c r="D204" s="16">
        <f>SUM(D196:D202)</f>
        <v>957.5</v>
      </c>
      <c r="E204" s="33">
        <f>Table19[[#This Row],[מספר סטודנטים]]/N237</f>
        <v>2.0620961952620247</v>
      </c>
      <c r="F204" s="17">
        <v>2</v>
      </c>
    </row>
    <row r="205" spans="1:6" x14ac:dyDescent="0.25">
      <c r="A205" s="3"/>
      <c r="B205" s="1"/>
      <c r="C205" s="1"/>
      <c r="D205" s="15"/>
      <c r="E205" s="32"/>
      <c r="F205" s="13"/>
    </row>
    <row r="206" spans="1:6" x14ac:dyDescent="0.25">
      <c r="A206" s="3" t="s">
        <v>160</v>
      </c>
      <c r="B206" s="40" t="s">
        <v>161</v>
      </c>
      <c r="C206" s="1">
        <v>555</v>
      </c>
      <c r="D206" s="15">
        <v>24.5</v>
      </c>
      <c r="E206" s="13"/>
      <c r="F206" s="13"/>
    </row>
    <row r="207" spans="1:6" x14ac:dyDescent="0.25">
      <c r="A207" s="3"/>
      <c r="B207" s="1" t="s">
        <v>162</v>
      </c>
      <c r="C207" s="1">
        <v>560</v>
      </c>
      <c r="D207" s="15">
        <v>189.5</v>
      </c>
      <c r="E207" s="13"/>
      <c r="F207" s="13"/>
    </row>
    <row r="208" spans="1:6" x14ac:dyDescent="0.25">
      <c r="A208" s="3"/>
      <c r="B208" s="1" t="s">
        <v>163</v>
      </c>
      <c r="C208" s="1"/>
      <c r="D208" s="15"/>
      <c r="E208" s="13"/>
      <c r="F208" s="13"/>
    </row>
    <row r="209" spans="1:6" x14ac:dyDescent="0.25">
      <c r="A209" s="3"/>
      <c r="B209" s="1" t="s">
        <v>163</v>
      </c>
      <c r="C209" s="1"/>
      <c r="D209" s="15"/>
      <c r="E209" s="13"/>
      <c r="F209" s="13"/>
    </row>
    <row r="210" spans="1:6" x14ac:dyDescent="0.25">
      <c r="A210" s="3"/>
      <c r="B210" s="1" t="s">
        <v>164</v>
      </c>
      <c r="C210" s="1">
        <v>545</v>
      </c>
      <c r="D210" s="15"/>
      <c r="E210" s="13"/>
      <c r="F210" s="13"/>
    </row>
    <row r="211" spans="1:6" x14ac:dyDescent="0.25">
      <c r="A211" s="3"/>
      <c r="B211" s="1" t="s">
        <v>165</v>
      </c>
      <c r="C211" s="1">
        <v>591</v>
      </c>
      <c r="D211" s="15">
        <v>40.5</v>
      </c>
      <c r="E211" s="13"/>
      <c r="F211" s="13"/>
    </row>
    <row r="212" spans="1:6" x14ac:dyDescent="0.25">
      <c r="A212" s="3"/>
      <c r="B212" s="1" t="s">
        <v>166</v>
      </c>
      <c r="C212" s="1">
        <v>595</v>
      </c>
      <c r="D212" s="15">
        <v>72</v>
      </c>
      <c r="E212" s="13"/>
      <c r="F212" s="13"/>
    </row>
    <row r="213" spans="1:6" x14ac:dyDescent="0.25">
      <c r="A213" s="3"/>
      <c r="B213" s="1" t="s">
        <v>167</v>
      </c>
      <c r="C213" s="1">
        <v>599</v>
      </c>
      <c r="D213" s="15">
        <v>22.5</v>
      </c>
      <c r="E213" s="13"/>
      <c r="F213" s="13"/>
    </row>
    <row r="214" spans="1:6" x14ac:dyDescent="0.25">
      <c r="A214" s="3"/>
      <c r="B214" s="1" t="s">
        <v>168</v>
      </c>
      <c r="C214" s="1">
        <v>589</v>
      </c>
      <c r="D214" s="15"/>
      <c r="E214" s="13"/>
      <c r="F214" s="13"/>
    </row>
    <row r="215" spans="1:6" x14ac:dyDescent="0.25">
      <c r="A215" s="3"/>
      <c r="B215" s="1" t="s">
        <v>169</v>
      </c>
      <c r="C215" s="1">
        <v>590</v>
      </c>
      <c r="D215" s="15"/>
      <c r="E215" s="13"/>
      <c r="F215" s="13"/>
    </row>
    <row r="216" spans="1:6" x14ac:dyDescent="0.25">
      <c r="A216" s="3"/>
      <c r="B216" s="1" t="s">
        <v>170</v>
      </c>
      <c r="C216" s="1">
        <v>592</v>
      </c>
      <c r="D216" s="15">
        <v>1</v>
      </c>
      <c r="E216" s="13"/>
      <c r="F216" s="13"/>
    </row>
    <row r="217" spans="1:6" x14ac:dyDescent="0.25">
      <c r="A217" s="3"/>
      <c r="B217" s="1" t="s">
        <v>171</v>
      </c>
      <c r="C217" s="1">
        <v>596</v>
      </c>
      <c r="D217" s="15"/>
      <c r="E217" s="13"/>
      <c r="F217" s="13"/>
    </row>
    <row r="218" spans="1:6" x14ac:dyDescent="0.25">
      <c r="A218" s="3"/>
      <c r="B218" s="1"/>
      <c r="C218" s="1"/>
      <c r="D218" s="15"/>
      <c r="E218" s="32"/>
      <c r="F218" s="13"/>
    </row>
    <row r="219" spans="1:6" x14ac:dyDescent="0.25">
      <c r="A219" s="19"/>
      <c r="B219" s="10" t="s">
        <v>294</v>
      </c>
      <c r="C219" s="10"/>
      <c r="D219" s="16">
        <f>SUM(D206:D217)</f>
        <v>350</v>
      </c>
      <c r="E219" s="33">
        <f>Table19[[#This Row],[מספר סטודנטים]]/N237</f>
        <v>0.75376884422110557</v>
      </c>
      <c r="F219" s="17">
        <v>1</v>
      </c>
    </row>
    <row r="220" spans="1:6" x14ac:dyDescent="0.25">
      <c r="A220" s="3"/>
      <c r="B220" s="1"/>
      <c r="C220" s="1"/>
      <c r="D220" s="15"/>
      <c r="E220" s="32"/>
      <c r="F220" s="13"/>
    </row>
    <row r="221" spans="1:6" x14ac:dyDescent="0.25">
      <c r="A221" s="3" t="s">
        <v>172</v>
      </c>
      <c r="B221" s="1" t="s">
        <v>173</v>
      </c>
      <c r="C221" s="1">
        <v>318</v>
      </c>
      <c r="D221" s="15">
        <v>40</v>
      </c>
      <c r="E221" s="13"/>
      <c r="F221" s="13"/>
    </row>
    <row r="222" spans="1:6" x14ac:dyDescent="0.25">
      <c r="A222" s="3"/>
      <c r="B222" s="1" t="s">
        <v>174</v>
      </c>
      <c r="C222" s="1">
        <v>588</v>
      </c>
      <c r="D222" s="15"/>
      <c r="E222" s="13"/>
      <c r="F222" s="13"/>
    </row>
    <row r="223" spans="1:6" x14ac:dyDescent="0.25">
      <c r="A223" s="3"/>
      <c r="B223" s="1" t="s">
        <v>175</v>
      </c>
      <c r="C223" s="1">
        <v>580</v>
      </c>
      <c r="D223" s="15">
        <v>3.5</v>
      </c>
      <c r="E223" s="13"/>
      <c r="F223" s="13"/>
    </row>
    <row r="224" spans="1:6" x14ac:dyDescent="0.25">
      <c r="A224" s="3"/>
      <c r="B224" s="1" t="s">
        <v>176</v>
      </c>
      <c r="C224" s="1">
        <v>532</v>
      </c>
      <c r="D224" s="15">
        <v>107</v>
      </c>
      <c r="E224" s="13"/>
      <c r="F224" s="13"/>
    </row>
    <row r="225" spans="1:14" x14ac:dyDescent="0.25">
      <c r="A225" s="3"/>
      <c r="B225" s="1" t="s">
        <v>177</v>
      </c>
      <c r="C225" s="1">
        <v>570</v>
      </c>
      <c r="D225" s="15">
        <v>384.5</v>
      </c>
      <c r="E225" s="13"/>
      <c r="F225" s="13"/>
    </row>
    <row r="226" spans="1:14" x14ac:dyDescent="0.25">
      <c r="A226" s="3"/>
      <c r="B226" s="1" t="s">
        <v>178</v>
      </c>
      <c r="C226" s="1">
        <v>569</v>
      </c>
      <c r="D226" s="15">
        <v>45.5</v>
      </c>
      <c r="E226" s="13"/>
      <c r="F226" s="13"/>
    </row>
    <row r="227" spans="1:14" x14ac:dyDescent="0.25">
      <c r="A227" s="3"/>
      <c r="B227" s="1" t="s">
        <v>179</v>
      </c>
      <c r="C227" s="1">
        <v>566</v>
      </c>
      <c r="D227" s="15">
        <v>89</v>
      </c>
      <c r="E227" s="13"/>
      <c r="F227" s="13"/>
    </row>
    <row r="228" spans="1:14" x14ac:dyDescent="0.25">
      <c r="A228" s="3"/>
      <c r="B228" s="1" t="s">
        <v>180</v>
      </c>
      <c r="C228" s="1">
        <v>579</v>
      </c>
      <c r="D228" s="15"/>
      <c r="E228" s="13"/>
      <c r="F228" s="13"/>
    </row>
    <row r="229" spans="1:14" x14ac:dyDescent="0.25">
      <c r="A229" s="3"/>
      <c r="B229" s="1" t="s">
        <v>181</v>
      </c>
      <c r="C229" s="1">
        <v>575</v>
      </c>
      <c r="D229" s="15">
        <v>0.5</v>
      </c>
      <c r="E229" s="13"/>
      <c r="F229" s="13"/>
    </row>
    <row r="230" spans="1:14" x14ac:dyDescent="0.25">
      <c r="A230" s="3"/>
      <c r="B230" s="1" t="s">
        <v>182</v>
      </c>
      <c r="C230" s="1">
        <v>577</v>
      </c>
      <c r="D230" s="15"/>
      <c r="E230" s="13"/>
      <c r="F230" s="13"/>
    </row>
    <row r="231" spans="1:14" x14ac:dyDescent="0.25">
      <c r="A231" s="3"/>
      <c r="B231" s="1" t="s">
        <v>183</v>
      </c>
      <c r="C231" s="1">
        <v>573</v>
      </c>
      <c r="D231" s="15"/>
      <c r="E231" s="13"/>
      <c r="F231" s="13"/>
    </row>
    <row r="232" spans="1:14" x14ac:dyDescent="0.25">
      <c r="A232" s="3"/>
      <c r="B232" s="1" t="s">
        <v>184</v>
      </c>
      <c r="C232" s="1">
        <v>576</v>
      </c>
      <c r="D232" s="15"/>
      <c r="E232" s="13"/>
      <c r="F232" s="13"/>
    </row>
    <row r="233" spans="1:14" x14ac:dyDescent="0.25">
      <c r="A233" s="3"/>
      <c r="B233" s="1" t="s">
        <v>185</v>
      </c>
      <c r="C233" s="1">
        <v>582</v>
      </c>
      <c r="D233" s="15"/>
      <c r="E233" s="13"/>
      <c r="F233" s="13"/>
    </row>
    <row r="234" spans="1:14" x14ac:dyDescent="0.25">
      <c r="A234" s="3"/>
      <c r="B234" s="1"/>
      <c r="C234" s="1"/>
      <c r="D234" s="15"/>
      <c r="E234" s="13"/>
      <c r="F234" s="13"/>
    </row>
    <row r="235" spans="1:14" x14ac:dyDescent="0.25">
      <c r="A235" s="3"/>
      <c r="B235" s="10" t="s">
        <v>295</v>
      </c>
      <c r="C235" s="10"/>
      <c r="D235" s="16">
        <f>SUM(D221:D233)</f>
        <v>670</v>
      </c>
      <c r="E235" s="17">
        <f>Table19[[#This Row],[מספר סטודנטים]]/N237</f>
        <v>1.4429289303661164</v>
      </c>
      <c r="F235" s="17">
        <v>1</v>
      </c>
    </row>
    <row r="236" spans="1:14" ht="15.75" thickBot="1" x14ac:dyDescent="0.3">
      <c r="A236" s="20"/>
      <c r="B236" s="21"/>
      <c r="C236" s="21"/>
      <c r="D236" s="22"/>
      <c r="E236" s="34"/>
      <c r="F236" s="23"/>
    </row>
    <row r="237" spans="1:14" ht="15.75" thickBot="1" x14ac:dyDescent="0.3">
      <c r="A237" s="27" t="s">
        <v>296</v>
      </c>
      <c r="B237" s="28"/>
      <c r="C237" s="28"/>
      <c r="D237" s="29">
        <f>SUM(D188,D194,D204,D219,D235)</f>
        <v>4179</v>
      </c>
      <c r="E237" s="35">
        <f>SUM(E188:E235)</f>
        <v>9</v>
      </c>
      <c r="F237" s="31">
        <f>SUM(F188:F235)</f>
        <v>9</v>
      </c>
      <c r="I237" t="s">
        <v>284</v>
      </c>
      <c r="J237">
        <v>9</v>
      </c>
      <c r="M237" t="s">
        <v>260</v>
      </c>
      <c r="N237">
        <f>Table19[[#This Row],[מספר סטודנטים]]/J237</f>
        <v>464.33333333333331</v>
      </c>
    </row>
    <row r="238" spans="1:14" x14ac:dyDescent="0.25">
      <c r="A238" s="24"/>
      <c r="B238" s="25"/>
      <c r="C238" s="25"/>
      <c r="D238" s="26"/>
      <c r="E238" s="18"/>
      <c r="F238" s="18"/>
    </row>
    <row r="239" spans="1:14" x14ac:dyDescent="0.25">
      <c r="A239" s="3" t="s">
        <v>186</v>
      </c>
      <c r="B239" s="1" t="s">
        <v>187</v>
      </c>
      <c r="C239" s="1">
        <v>681</v>
      </c>
      <c r="D239" s="15">
        <v>389.5</v>
      </c>
      <c r="E239" s="13"/>
      <c r="F239" s="13"/>
    </row>
    <row r="240" spans="1:14" x14ac:dyDescent="0.25">
      <c r="A240" s="3"/>
      <c r="B240" s="1" t="s">
        <v>188</v>
      </c>
      <c r="C240" s="1">
        <v>601</v>
      </c>
      <c r="D240" s="15">
        <v>544.5</v>
      </c>
      <c r="E240" s="13"/>
      <c r="F240" s="13"/>
    </row>
    <row r="241" spans="1:6" x14ac:dyDescent="0.25">
      <c r="A241" s="3"/>
      <c r="B241" s="1" t="s">
        <v>189</v>
      </c>
      <c r="C241" s="1">
        <v>699</v>
      </c>
      <c r="D241" s="15">
        <v>0.5</v>
      </c>
      <c r="E241" s="13"/>
      <c r="F241" s="13"/>
    </row>
    <row r="242" spans="1:6" x14ac:dyDescent="0.25">
      <c r="A242" s="3"/>
      <c r="B242" s="1"/>
      <c r="C242" s="1"/>
      <c r="D242" s="15"/>
      <c r="E242" s="32"/>
      <c r="F242" s="13"/>
    </row>
    <row r="243" spans="1:6" x14ac:dyDescent="0.25">
      <c r="A243" s="19"/>
      <c r="B243" s="10" t="s">
        <v>301</v>
      </c>
      <c r="C243" s="10"/>
      <c r="D243" s="16">
        <f>SUM(D239:D241)</f>
        <v>934.5</v>
      </c>
      <c r="E243" s="33">
        <f>Table19[[#This Row],[מספר סטודנטים]]/N279</f>
        <v>2.1682134570765661</v>
      </c>
      <c r="F243" s="17">
        <v>2</v>
      </c>
    </row>
    <row r="244" spans="1:6" x14ac:dyDescent="0.25">
      <c r="A244" s="3"/>
      <c r="B244" s="1"/>
      <c r="C244" s="1"/>
      <c r="D244" s="15"/>
      <c r="E244" s="32"/>
      <c r="F244" s="13"/>
    </row>
    <row r="245" spans="1:6" x14ac:dyDescent="0.25">
      <c r="A245" s="3" t="s">
        <v>190</v>
      </c>
      <c r="B245" s="1" t="s">
        <v>191</v>
      </c>
      <c r="C245" s="1">
        <v>611</v>
      </c>
      <c r="D245" s="15">
        <v>391.5</v>
      </c>
      <c r="E245" s="13"/>
      <c r="F245" s="13"/>
    </row>
    <row r="246" spans="1:6" x14ac:dyDescent="0.25">
      <c r="A246" s="3"/>
      <c r="B246" s="1" t="s">
        <v>192</v>
      </c>
      <c r="C246" s="1">
        <v>617</v>
      </c>
      <c r="D246" s="15">
        <v>66.5</v>
      </c>
      <c r="E246" s="13"/>
      <c r="F246" s="13"/>
    </row>
    <row r="247" spans="1:6" x14ac:dyDescent="0.25">
      <c r="A247" s="3"/>
      <c r="B247" s="1"/>
      <c r="C247" s="1"/>
      <c r="D247" s="15"/>
      <c r="E247" s="32"/>
      <c r="F247" s="13"/>
    </row>
    <row r="248" spans="1:6" x14ac:dyDescent="0.25">
      <c r="A248" s="19"/>
      <c r="B248" s="10" t="s">
        <v>300</v>
      </c>
      <c r="C248" s="10"/>
      <c r="D248" s="16">
        <f>SUM(D245:D246)</f>
        <v>458</v>
      </c>
      <c r="E248" s="33">
        <f>Table19[[#This Row],[מספר סטודנטים]]/N279</f>
        <v>1.0626450116009281</v>
      </c>
      <c r="F248" s="17">
        <v>1</v>
      </c>
    </row>
    <row r="249" spans="1:6" x14ac:dyDescent="0.25">
      <c r="A249" s="3"/>
      <c r="B249" s="1"/>
      <c r="C249" s="1"/>
      <c r="D249" s="15"/>
      <c r="E249" s="32"/>
      <c r="F249" s="13"/>
    </row>
    <row r="250" spans="1:6" x14ac:dyDescent="0.25">
      <c r="A250" s="3" t="s">
        <v>193</v>
      </c>
      <c r="B250" s="1" t="s">
        <v>194</v>
      </c>
      <c r="C250" s="1">
        <v>602</v>
      </c>
      <c r="D250" s="15">
        <v>637</v>
      </c>
      <c r="E250" s="13"/>
      <c r="F250" s="13"/>
    </row>
    <row r="251" spans="1:6" x14ac:dyDescent="0.25">
      <c r="A251" s="3"/>
      <c r="B251" s="1" t="s">
        <v>195</v>
      </c>
      <c r="C251" s="1">
        <v>603</v>
      </c>
      <c r="D251" s="15">
        <v>96</v>
      </c>
      <c r="E251" s="13"/>
      <c r="F251" s="13"/>
    </row>
    <row r="252" spans="1:6" x14ac:dyDescent="0.25">
      <c r="A252" s="3"/>
      <c r="B252" s="1" t="s">
        <v>196</v>
      </c>
      <c r="C252" s="1">
        <v>616</v>
      </c>
      <c r="D252" s="15">
        <v>23</v>
      </c>
      <c r="E252" s="13"/>
      <c r="F252" s="13"/>
    </row>
    <row r="253" spans="1:6" x14ac:dyDescent="0.25">
      <c r="A253" s="3"/>
      <c r="B253" s="1" t="s">
        <v>197</v>
      </c>
      <c r="C253" s="1">
        <v>630</v>
      </c>
      <c r="D253" s="15">
        <v>51</v>
      </c>
      <c r="E253" s="13"/>
      <c r="F253" s="13"/>
    </row>
    <row r="254" spans="1:6" x14ac:dyDescent="0.25">
      <c r="A254" s="3"/>
      <c r="B254" s="1" t="s">
        <v>198</v>
      </c>
      <c r="C254" s="1">
        <v>698</v>
      </c>
      <c r="D254" s="15">
        <v>12</v>
      </c>
      <c r="E254" s="13"/>
      <c r="F254" s="13"/>
    </row>
    <row r="255" spans="1:6" x14ac:dyDescent="0.25">
      <c r="A255" s="3"/>
      <c r="B255" s="1"/>
      <c r="C255" s="1"/>
      <c r="D255" s="15"/>
      <c r="E255" s="32"/>
      <c r="F255" s="13"/>
    </row>
    <row r="256" spans="1:6" x14ac:dyDescent="0.25">
      <c r="A256" s="19"/>
      <c r="B256" s="10" t="s">
        <v>302</v>
      </c>
      <c r="C256" s="10"/>
      <c r="D256" s="16">
        <f>SUM(D250:D254)</f>
        <v>819</v>
      </c>
      <c r="E256" s="33">
        <f>Table19[[#This Row],[מספר סטודנטים]]/N279</f>
        <v>1.9002320185614849</v>
      </c>
      <c r="F256" s="17">
        <v>2</v>
      </c>
    </row>
    <row r="257" spans="1:6" x14ac:dyDescent="0.25">
      <c r="A257" s="3"/>
      <c r="B257" s="1"/>
      <c r="C257" s="1"/>
      <c r="D257" s="15"/>
      <c r="E257" s="32"/>
      <c r="F257" s="13"/>
    </row>
    <row r="258" spans="1:6" x14ac:dyDescent="0.25">
      <c r="A258" s="3" t="s">
        <v>199</v>
      </c>
      <c r="B258" s="1" t="s">
        <v>200</v>
      </c>
      <c r="C258" s="1">
        <v>606</v>
      </c>
      <c r="D258" s="15">
        <v>329.5</v>
      </c>
      <c r="E258" s="13"/>
      <c r="F258" s="13"/>
    </row>
    <row r="259" spans="1:6" x14ac:dyDescent="0.25">
      <c r="A259" s="3"/>
      <c r="B259" s="1" t="s">
        <v>201</v>
      </c>
      <c r="C259" s="1">
        <v>608</v>
      </c>
      <c r="D259" s="15">
        <v>198</v>
      </c>
      <c r="E259" s="13"/>
      <c r="F259" s="13"/>
    </row>
    <row r="260" spans="1:6" x14ac:dyDescent="0.25">
      <c r="A260" s="3"/>
      <c r="B260" s="1" t="s">
        <v>202</v>
      </c>
      <c r="C260" s="1"/>
      <c r="D260" s="15"/>
      <c r="E260" s="13"/>
      <c r="F260" s="13"/>
    </row>
    <row r="261" spans="1:6" x14ac:dyDescent="0.25">
      <c r="A261" s="3"/>
      <c r="B261" s="1" t="s">
        <v>203</v>
      </c>
      <c r="C261" s="1">
        <v>610</v>
      </c>
      <c r="D261" s="15">
        <v>192</v>
      </c>
      <c r="E261" s="13"/>
      <c r="F261" s="13"/>
    </row>
    <row r="262" spans="1:6" x14ac:dyDescent="0.25">
      <c r="A262" s="3"/>
      <c r="B262" s="1" t="s">
        <v>204</v>
      </c>
      <c r="C262" s="1"/>
      <c r="D262" s="15"/>
      <c r="E262" s="13"/>
      <c r="F262" s="13"/>
    </row>
    <row r="263" spans="1:6" x14ac:dyDescent="0.25">
      <c r="A263" s="3"/>
      <c r="B263" s="1" t="s">
        <v>205</v>
      </c>
      <c r="C263" s="1">
        <v>618</v>
      </c>
      <c r="D263" s="15">
        <v>16.5</v>
      </c>
      <c r="E263" s="13"/>
      <c r="F263" s="13"/>
    </row>
    <row r="264" spans="1:6" x14ac:dyDescent="0.25">
      <c r="A264" s="3"/>
      <c r="B264" s="1" t="s">
        <v>206</v>
      </c>
      <c r="C264" s="1">
        <v>619</v>
      </c>
      <c r="D264" s="15">
        <v>5</v>
      </c>
      <c r="E264" s="13"/>
      <c r="F264" s="13"/>
    </row>
    <row r="265" spans="1:6" x14ac:dyDescent="0.25">
      <c r="A265" s="3"/>
      <c r="B265" s="1" t="s">
        <v>207</v>
      </c>
      <c r="C265" s="1">
        <v>607</v>
      </c>
      <c r="D265" s="15">
        <v>215</v>
      </c>
      <c r="E265" s="13"/>
      <c r="F265" s="13"/>
    </row>
    <row r="266" spans="1:6" x14ac:dyDescent="0.25">
      <c r="A266" s="3"/>
      <c r="B266" s="1" t="s">
        <v>208</v>
      </c>
      <c r="C266" s="1">
        <v>627</v>
      </c>
      <c r="D266" s="15">
        <v>54</v>
      </c>
      <c r="E266" s="13"/>
      <c r="F266" s="13"/>
    </row>
    <row r="267" spans="1:6" x14ac:dyDescent="0.25">
      <c r="A267" s="3"/>
      <c r="B267" s="1"/>
      <c r="C267" s="1"/>
      <c r="D267" s="15"/>
      <c r="E267" s="32"/>
      <c r="F267" s="13"/>
    </row>
    <row r="268" spans="1:6" x14ac:dyDescent="0.25">
      <c r="A268" s="19"/>
      <c r="B268" s="10" t="s">
        <v>303</v>
      </c>
      <c r="C268" s="10"/>
      <c r="D268" s="16">
        <f>SUM(D258:D266)</f>
        <v>1010</v>
      </c>
      <c r="E268" s="33">
        <f>Table19[[#This Row],[מספר סטודנטים]]/N279</f>
        <v>2.3433874709976799</v>
      </c>
      <c r="F268" s="17">
        <v>2</v>
      </c>
    </row>
    <row r="269" spans="1:6" x14ac:dyDescent="0.25">
      <c r="A269" s="3"/>
      <c r="B269" s="1"/>
      <c r="C269" s="1"/>
      <c r="D269" s="15"/>
      <c r="E269" s="32"/>
      <c r="F269" s="13"/>
    </row>
    <row r="270" spans="1:6" x14ac:dyDescent="0.25">
      <c r="A270" s="3" t="s">
        <v>209</v>
      </c>
      <c r="B270" s="1" t="s">
        <v>210</v>
      </c>
      <c r="C270" s="1">
        <v>621</v>
      </c>
      <c r="D270" s="15">
        <v>485</v>
      </c>
      <c r="E270" s="13"/>
      <c r="F270" s="13"/>
    </row>
    <row r="271" spans="1:6" x14ac:dyDescent="0.25">
      <c r="A271" s="3"/>
      <c r="B271" s="1" t="s">
        <v>211</v>
      </c>
      <c r="C271" s="1">
        <v>624</v>
      </c>
      <c r="D271" s="15">
        <v>32</v>
      </c>
      <c r="E271" s="13"/>
      <c r="F271" s="13"/>
    </row>
    <row r="272" spans="1:6" x14ac:dyDescent="0.25">
      <c r="A272" s="3"/>
      <c r="B272" s="1" t="s">
        <v>212</v>
      </c>
      <c r="C272" s="1">
        <v>626</v>
      </c>
      <c r="D272" s="15">
        <v>8</v>
      </c>
      <c r="E272" s="13"/>
      <c r="F272" s="13"/>
    </row>
    <row r="273" spans="1:14" x14ac:dyDescent="0.25">
      <c r="A273" s="3"/>
      <c r="B273" s="1" t="s">
        <v>213</v>
      </c>
      <c r="C273" s="1">
        <v>625</v>
      </c>
      <c r="D273" s="15">
        <v>37</v>
      </c>
      <c r="E273" s="13"/>
      <c r="F273" s="13"/>
    </row>
    <row r="274" spans="1:14" x14ac:dyDescent="0.25">
      <c r="A274" s="3"/>
      <c r="B274" s="1" t="s">
        <v>214</v>
      </c>
      <c r="C274" s="1">
        <v>628</v>
      </c>
      <c r="D274" s="15">
        <v>11.5</v>
      </c>
      <c r="E274" s="13"/>
      <c r="F274" s="13"/>
    </row>
    <row r="275" spans="1:14" x14ac:dyDescent="0.25">
      <c r="A275" s="3"/>
      <c r="B275" s="1" t="s">
        <v>215</v>
      </c>
      <c r="C275" s="1">
        <v>640</v>
      </c>
      <c r="D275" s="15">
        <v>84</v>
      </c>
      <c r="E275" s="13"/>
      <c r="F275" s="13"/>
    </row>
    <row r="276" spans="1:14" x14ac:dyDescent="0.25">
      <c r="A276" s="3"/>
      <c r="B276" s="1"/>
      <c r="C276" s="1"/>
      <c r="D276" s="15"/>
      <c r="E276" s="13"/>
      <c r="F276" s="13"/>
    </row>
    <row r="277" spans="1:14" x14ac:dyDescent="0.25">
      <c r="A277" s="3"/>
      <c r="B277" s="10" t="s">
        <v>305</v>
      </c>
      <c r="C277" s="10"/>
      <c r="D277" s="16">
        <f>SUM(D270:D275)</f>
        <v>657.5</v>
      </c>
      <c r="E277" s="17">
        <f>Table19[[#This Row],[מספר סטודנטים]]/N279</f>
        <v>1.5255220417633411</v>
      </c>
      <c r="F277" s="17">
        <v>2</v>
      </c>
    </row>
    <row r="278" spans="1:14" ht="15.75" thickBot="1" x14ac:dyDescent="0.3">
      <c r="A278" s="20"/>
      <c r="B278" s="21"/>
      <c r="C278" s="21"/>
      <c r="D278" s="22"/>
      <c r="E278" s="34"/>
      <c r="F278" s="23"/>
    </row>
    <row r="279" spans="1:14" ht="15.75" thickBot="1" x14ac:dyDescent="0.3">
      <c r="A279" s="27" t="s">
        <v>304</v>
      </c>
      <c r="B279" s="28"/>
      <c r="C279" s="28"/>
      <c r="D279" s="29">
        <f>SUM(D243,D248,D256,D268,D277)</f>
        <v>3879</v>
      </c>
      <c r="E279" s="35">
        <f>SUM(E239:E277)</f>
        <v>9</v>
      </c>
      <c r="F279" s="31">
        <f>SUM(F239:F277)</f>
        <v>9</v>
      </c>
      <c r="I279" t="s">
        <v>284</v>
      </c>
      <c r="J279">
        <v>9</v>
      </c>
      <c r="M279" t="s">
        <v>260</v>
      </c>
      <c r="N279">
        <f>Table19[[#This Row],[מספר סטודנטים]]/J279</f>
        <v>431</v>
      </c>
    </row>
    <row r="280" spans="1:14" x14ac:dyDescent="0.25">
      <c r="A280" s="24"/>
      <c r="B280" s="25"/>
      <c r="C280" s="25"/>
      <c r="D280" s="26"/>
      <c r="E280" s="18"/>
      <c r="F280" s="18"/>
    </row>
    <row r="281" spans="1:14" x14ac:dyDescent="0.25">
      <c r="A281" s="3" t="s">
        <v>216</v>
      </c>
      <c r="B281" s="1" t="s">
        <v>217</v>
      </c>
      <c r="C281" s="1">
        <v>710</v>
      </c>
      <c r="D281" s="15">
        <v>243.5</v>
      </c>
      <c r="E281" s="13"/>
      <c r="F281" s="13"/>
    </row>
    <row r="282" spans="1:14" x14ac:dyDescent="0.25">
      <c r="A282" s="3"/>
      <c r="B282" s="1" t="s">
        <v>218</v>
      </c>
      <c r="C282" s="1">
        <v>713</v>
      </c>
      <c r="D282" s="15">
        <v>29</v>
      </c>
      <c r="E282" s="13"/>
      <c r="F282" s="13"/>
    </row>
    <row r="283" spans="1:14" x14ac:dyDescent="0.25">
      <c r="A283" s="3"/>
      <c r="B283" s="1" t="s">
        <v>219</v>
      </c>
      <c r="C283" s="1">
        <v>714</v>
      </c>
      <c r="D283" s="15">
        <v>28</v>
      </c>
      <c r="E283" s="13"/>
      <c r="F283" s="13"/>
    </row>
    <row r="284" spans="1:14" x14ac:dyDescent="0.25">
      <c r="A284" s="3"/>
      <c r="B284" s="1" t="s">
        <v>220</v>
      </c>
      <c r="C284" s="1">
        <v>715</v>
      </c>
      <c r="D284" s="15">
        <v>221.5</v>
      </c>
      <c r="E284" s="13"/>
      <c r="F284" s="13"/>
    </row>
    <row r="285" spans="1:14" x14ac:dyDescent="0.25">
      <c r="A285" s="3"/>
      <c r="B285" s="1" t="s">
        <v>221</v>
      </c>
      <c r="C285" s="1">
        <v>716</v>
      </c>
      <c r="D285" s="15">
        <v>102.5</v>
      </c>
      <c r="E285" s="13"/>
      <c r="F285" s="13"/>
    </row>
    <row r="286" spans="1:14" x14ac:dyDescent="0.25">
      <c r="A286" s="3"/>
      <c r="B286" s="1" t="s">
        <v>222</v>
      </c>
      <c r="C286" s="1">
        <v>721</v>
      </c>
      <c r="D286" s="15">
        <v>33</v>
      </c>
      <c r="E286" s="13"/>
      <c r="F286" s="13"/>
    </row>
    <row r="287" spans="1:14" x14ac:dyDescent="0.25">
      <c r="A287" s="3"/>
      <c r="B287" s="1" t="s">
        <v>223</v>
      </c>
      <c r="C287" s="1">
        <v>724</v>
      </c>
      <c r="D287" s="15">
        <v>69</v>
      </c>
      <c r="E287" s="13"/>
      <c r="F287" s="13"/>
    </row>
    <row r="288" spans="1:14" x14ac:dyDescent="0.25">
      <c r="A288" s="3"/>
      <c r="B288" s="1" t="s">
        <v>224</v>
      </c>
      <c r="C288" s="1">
        <v>728</v>
      </c>
      <c r="D288" s="15">
        <v>11</v>
      </c>
      <c r="E288" s="13"/>
      <c r="F288" s="13"/>
    </row>
    <row r="289" spans="1:6" x14ac:dyDescent="0.25">
      <c r="A289" s="3"/>
      <c r="B289" s="1" t="s">
        <v>225</v>
      </c>
      <c r="C289" s="1">
        <v>755</v>
      </c>
      <c r="D289" s="15">
        <v>15</v>
      </c>
      <c r="E289" s="13"/>
      <c r="F289" s="13"/>
    </row>
    <row r="290" spans="1:6" x14ac:dyDescent="0.25">
      <c r="A290" s="3"/>
      <c r="B290" s="1" t="s">
        <v>226</v>
      </c>
      <c r="C290" s="1">
        <v>791</v>
      </c>
      <c r="D290" s="15">
        <v>36.5</v>
      </c>
      <c r="E290" s="13"/>
      <c r="F290" s="13"/>
    </row>
    <row r="291" spans="1:6" x14ac:dyDescent="0.25">
      <c r="A291" s="3"/>
      <c r="B291" s="1" t="s">
        <v>227</v>
      </c>
      <c r="C291" s="1">
        <v>792</v>
      </c>
      <c r="D291" s="15">
        <v>28</v>
      </c>
      <c r="E291" s="13"/>
      <c r="F291" s="13"/>
    </row>
    <row r="292" spans="1:6" x14ac:dyDescent="0.25">
      <c r="A292" s="3"/>
      <c r="B292" s="1" t="s">
        <v>228</v>
      </c>
      <c r="C292" s="1">
        <v>731</v>
      </c>
      <c r="D292" s="15">
        <v>18</v>
      </c>
      <c r="E292" s="13"/>
      <c r="F292" s="13"/>
    </row>
    <row r="293" spans="1:6" x14ac:dyDescent="0.25">
      <c r="A293" s="3"/>
      <c r="B293" s="1"/>
      <c r="C293" s="1"/>
      <c r="D293" s="15"/>
      <c r="E293" s="32"/>
      <c r="F293" s="13"/>
    </row>
    <row r="294" spans="1:6" x14ac:dyDescent="0.25">
      <c r="A294" s="19"/>
      <c r="B294" s="10" t="s">
        <v>306</v>
      </c>
      <c r="C294" s="10"/>
      <c r="D294" s="16">
        <f>SUM(D281:D292)</f>
        <v>835</v>
      </c>
      <c r="E294" s="33">
        <f>Table19[[#This Row],[מספר סטודנטים]]/M313</f>
        <v>1.9684111268269684</v>
      </c>
      <c r="F294" s="17">
        <v>2</v>
      </c>
    </row>
    <row r="295" spans="1:6" x14ac:dyDescent="0.25">
      <c r="A295" s="3"/>
      <c r="B295" s="1"/>
      <c r="C295" s="1"/>
      <c r="D295" s="15"/>
      <c r="E295" s="32"/>
      <c r="F295" s="13"/>
    </row>
    <row r="296" spans="1:6" x14ac:dyDescent="0.25">
      <c r="A296" s="3" t="s">
        <v>229</v>
      </c>
      <c r="B296" s="1" t="s">
        <v>230</v>
      </c>
      <c r="C296" s="1">
        <v>717</v>
      </c>
      <c r="D296" s="15">
        <v>101</v>
      </c>
      <c r="E296" s="13"/>
      <c r="F296" s="13"/>
    </row>
    <row r="297" spans="1:6" x14ac:dyDescent="0.25">
      <c r="A297" s="3"/>
      <c r="B297" s="1" t="s">
        <v>231</v>
      </c>
      <c r="C297" s="1">
        <v>729</v>
      </c>
      <c r="D297" s="15">
        <v>51</v>
      </c>
      <c r="E297" s="13"/>
      <c r="F297" s="13"/>
    </row>
    <row r="298" spans="1:6" x14ac:dyDescent="0.25">
      <c r="A298" s="3"/>
      <c r="B298" s="1" t="s">
        <v>232</v>
      </c>
      <c r="C298" s="1">
        <v>795</v>
      </c>
      <c r="D298" s="15">
        <v>9</v>
      </c>
      <c r="E298" s="13"/>
      <c r="F298" s="13"/>
    </row>
    <row r="299" spans="1:6" x14ac:dyDescent="0.25">
      <c r="A299" s="3"/>
      <c r="B299" s="1" t="s">
        <v>233</v>
      </c>
      <c r="C299" s="1">
        <v>712</v>
      </c>
      <c r="D299" s="15">
        <v>295.5</v>
      </c>
      <c r="E299" s="13"/>
      <c r="F299" s="13"/>
    </row>
    <row r="300" spans="1:6" x14ac:dyDescent="0.25">
      <c r="A300" s="3"/>
      <c r="B300" s="1" t="s">
        <v>234</v>
      </c>
      <c r="C300" s="1">
        <v>722</v>
      </c>
      <c r="D300" s="15">
        <v>216.5</v>
      </c>
      <c r="E300" s="13"/>
      <c r="F300" s="13"/>
    </row>
    <row r="301" spans="1:6" x14ac:dyDescent="0.25">
      <c r="A301" s="3"/>
      <c r="B301" s="1" t="s">
        <v>235</v>
      </c>
      <c r="C301" s="1">
        <v>723</v>
      </c>
      <c r="D301" s="15">
        <v>68</v>
      </c>
      <c r="E301" s="13"/>
      <c r="F301" s="13"/>
    </row>
    <row r="302" spans="1:6" x14ac:dyDescent="0.25">
      <c r="A302" s="3"/>
      <c r="B302" s="1" t="s">
        <v>236</v>
      </c>
      <c r="C302" s="1"/>
      <c r="D302" s="15"/>
      <c r="E302" s="13"/>
      <c r="F302" s="13"/>
    </row>
    <row r="303" spans="1:6" x14ac:dyDescent="0.25">
      <c r="A303" s="3"/>
      <c r="B303" s="1" t="s">
        <v>237</v>
      </c>
      <c r="C303" s="1">
        <v>718</v>
      </c>
      <c r="D303" s="15">
        <v>239</v>
      </c>
      <c r="E303" s="13"/>
      <c r="F303" s="13"/>
    </row>
    <row r="304" spans="1:6" x14ac:dyDescent="0.25">
      <c r="A304" s="3"/>
      <c r="B304" s="1" t="s">
        <v>238</v>
      </c>
      <c r="C304" s="1">
        <v>730</v>
      </c>
      <c r="D304" s="15">
        <v>156</v>
      </c>
      <c r="E304" s="13"/>
      <c r="F304" s="13"/>
    </row>
    <row r="305" spans="1:13" x14ac:dyDescent="0.25">
      <c r="A305" s="3"/>
      <c r="B305" s="1" t="s">
        <v>239</v>
      </c>
      <c r="C305" s="1">
        <v>734</v>
      </c>
      <c r="D305" s="15">
        <v>1</v>
      </c>
      <c r="E305" s="13"/>
      <c r="F305" s="13"/>
    </row>
    <row r="306" spans="1:13" x14ac:dyDescent="0.25">
      <c r="A306" s="3"/>
      <c r="B306" s="1" t="s">
        <v>240</v>
      </c>
      <c r="C306" s="1">
        <v>735</v>
      </c>
      <c r="D306" s="15">
        <v>82</v>
      </c>
      <c r="E306" s="13"/>
      <c r="F306" s="13"/>
    </row>
    <row r="307" spans="1:13" x14ac:dyDescent="0.25">
      <c r="A307" s="3"/>
      <c r="B307" s="1" t="s">
        <v>241</v>
      </c>
      <c r="C307" s="1">
        <v>736</v>
      </c>
      <c r="D307" s="15">
        <v>21</v>
      </c>
      <c r="E307" s="13"/>
      <c r="F307" s="13"/>
    </row>
    <row r="308" spans="1:13" x14ac:dyDescent="0.25">
      <c r="A308" s="3"/>
      <c r="B308" s="1" t="s">
        <v>242</v>
      </c>
      <c r="C308" s="1">
        <v>794</v>
      </c>
      <c r="D308" s="15">
        <v>13</v>
      </c>
      <c r="E308" s="13"/>
      <c r="F308" s="13"/>
    </row>
    <row r="309" spans="1:13" x14ac:dyDescent="0.25">
      <c r="A309" s="3"/>
      <c r="B309" s="1" t="s">
        <v>243</v>
      </c>
      <c r="C309" s="1">
        <v>793</v>
      </c>
      <c r="D309" s="15">
        <v>33</v>
      </c>
      <c r="E309" s="13"/>
      <c r="F309" s="13"/>
    </row>
    <row r="310" spans="1:13" x14ac:dyDescent="0.25">
      <c r="A310" s="3"/>
      <c r="B310" s="1"/>
      <c r="C310" s="1"/>
      <c r="D310" s="15"/>
      <c r="E310" s="32"/>
      <c r="F310" s="13"/>
    </row>
    <row r="311" spans="1:13" x14ac:dyDescent="0.25">
      <c r="A311" s="19"/>
      <c r="B311" s="10" t="s">
        <v>307</v>
      </c>
      <c r="C311" s="10"/>
      <c r="D311" s="16">
        <f>SUM(D296:D309)</f>
        <v>1286</v>
      </c>
      <c r="E311" s="33">
        <f>Table19[[#This Row],[מספר סטודנטים]]/M313</f>
        <v>3.0315888731730318</v>
      </c>
      <c r="F311" s="17">
        <v>3</v>
      </c>
    </row>
    <row r="312" spans="1:13" ht="15.75" thickBot="1" x14ac:dyDescent="0.3">
      <c r="A312" s="20"/>
      <c r="B312" s="21"/>
      <c r="C312" s="21"/>
      <c r="D312" s="22"/>
      <c r="E312" s="23"/>
      <c r="F312" s="23"/>
    </row>
    <row r="313" spans="1:13" ht="15.75" thickBot="1" x14ac:dyDescent="0.3">
      <c r="A313" s="27" t="s">
        <v>308</v>
      </c>
      <c r="B313" s="39"/>
      <c r="C313" s="28"/>
      <c r="D313" s="29">
        <f>SUM(D294,D311)</f>
        <v>2121</v>
      </c>
      <c r="E313" s="30">
        <f>SUM(E281:E311)</f>
        <v>5</v>
      </c>
      <c r="F313" s="30">
        <f>SUM(F281:F311)</f>
        <v>5</v>
      </c>
      <c r="I313" t="s">
        <v>284</v>
      </c>
      <c r="J313">
        <v>5</v>
      </c>
      <c r="L313" t="s">
        <v>260</v>
      </c>
      <c r="M313">
        <f>Table19[[#This Row],[מספר סטודנטים]]/J313</f>
        <v>424.2</v>
      </c>
    </row>
    <row r="314" spans="1:13" x14ac:dyDescent="0.25">
      <c r="A314" s="37"/>
      <c r="B314" s="18"/>
      <c r="C314" s="18"/>
      <c r="D314" s="38"/>
      <c r="E314" s="18"/>
      <c r="F314" s="18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4C29-B104-4EF5-80B6-75D8F90FA670}">
  <dimension ref="A1:N312"/>
  <sheetViews>
    <sheetView rightToLeft="1" tabSelected="1" topLeftCell="A277" workbookViewId="0">
      <selection activeCell="B319" sqref="B319"/>
    </sheetView>
  </sheetViews>
  <sheetFormatPr defaultRowHeight="15" x14ac:dyDescent="0.25"/>
  <cols>
    <col min="1" max="1" width="18.85546875" bestFit="1" customWidth="1"/>
    <col min="2" max="2" width="55" bestFit="1" customWidth="1"/>
    <col min="3" max="3" width="9.5703125" bestFit="1" customWidth="1"/>
    <col min="4" max="4" width="15.85546875" bestFit="1" customWidth="1"/>
    <col min="5" max="5" width="12" bestFit="1" customWidth="1"/>
    <col min="6" max="6" width="14" bestFit="1" customWidth="1"/>
  </cols>
  <sheetData>
    <row r="1" spans="1:6" x14ac:dyDescent="0.25">
      <c r="A1" s="3" t="s">
        <v>309</v>
      </c>
      <c r="B1" s="1" t="s">
        <v>1</v>
      </c>
      <c r="C1" s="1" t="s">
        <v>2</v>
      </c>
      <c r="D1" s="2" t="s">
        <v>256</v>
      </c>
      <c r="E1" s="13" t="s">
        <v>253</v>
      </c>
      <c r="F1" s="13" t="s">
        <v>273</v>
      </c>
    </row>
    <row r="2" spans="1:6" x14ac:dyDescent="0.25">
      <c r="A2" s="3" t="s">
        <v>3</v>
      </c>
      <c r="B2" s="1" t="s">
        <v>4</v>
      </c>
      <c r="C2" s="1">
        <v>860</v>
      </c>
      <c r="D2" s="15">
        <v>62</v>
      </c>
      <c r="E2" s="18"/>
      <c r="F2" s="18"/>
    </row>
    <row r="3" spans="1:6" x14ac:dyDescent="0.25">
      <c r="A3" s="3"/>
      <c r="B3" s="1" t="s">
        <v>5</v>
      </c>
      <c r="C3" s="1">
        <v>820</v>
      </c>
      <c r="D3" s="15">
        <v>83.5</v>
      </c>
      <c r="E3" s="13"/>
      <c r="F3" s="13"/>
    </row>
    <row r="4" spans="1:6" x14ac:dyDescent="0.25">
      <c r="A4" s="3"/>
      <c r="B4" s="1" t="s">
        <v>6</v>
      </c>
      <c r="C4" s="1">
        <v>830</v>
      </c>
      <c r="D4" s="15">
        <v>30</v>
      </c>
      <c r="E4" s="13"/>
      <c r="F4" s="13"/>
    </row>
    <row r="5" spans="1:6" x14ac:dyDescent="0.25">
      <c r="A5" s="3"/>
      <c r="B5" s="1" t="s">
        <v>7</v>
      </c>
      <c r="C5" s="1">
        <v>835</v>
      </c>
      <c r="D5" s="15">
        <v>63.5</v>
      </c>
      <c r="E5" s="13"/>
      <c r="F5" s="13"/>
    </row>
    <row r="6" spans="1:6" x14ac:dyDescent="0.25">
      <c r="A6" s="3"/>
      <c r="B6" s="1" t="s">
        <v>8</v>
      </c>
      <c r="C6" s="1">
        <v>840</v>
      </c>
      <c r="D6" s="15">
        <v>27.5</v>
      </c>
      <c r="E6" s="13"/>
      <c r="F6" s="13"/>
    </row>
    <row r="7" spans="1:6" x14ac:dyDescent="0.25">
      <c r="A7" s="3"/>
      <c r="B7" s="1" t="s">
        <v>9</v>
      </c>
      <c r="C7" s="1">
        <v>855</v>
      </c>
      <c r="D7" s="15">
        <v>11.5</v>
      </c>
      <c r="E7" s="13"/>
      <c r="F7" s="13"/>
    </row>
    <row r="8" spans="1:6" x14ac:dyDescent="0.25">
      <c r="A8" s="3"/>
      <c r="B8" s="1" t="s">
        <v>10</v>
      </c>
      <c r="C8" s="1">
        <v>870</v>
      </c>
      <c r="D8" s="15">
        <v>63.5</v>
      </c>
      <c r="E8" s="13"/>
      <c r="F8" s="13"/>
    </row>
    <row r="9" spans="1:6" x14ac:dyDescent="0.25">
      <c r="A9" s="3"/>
      <c r="B9" s="1" t="s">
        <v>11</v>
      </c>
      <c r="C9" s="1">
        <v>900</v>
      </c>
      <c r="D9" s="15">
        <v>0.5</v>
      </c>
      <c r="E9" s="13"/>
      <c r="F9" s="13"/>
    </row>
    <row r="10" spans="1:6" x14ac:dyDescent="0.25">
      <c r="A10" s="3"/>
      <c r="B10" s="1" t="s">
        <v>12</v>
      </c>
      <c r="C10" s="1">
        <v>926</v>
      </c>
      <c r="D10" s="15">
        <v>0.5</v>
      </c>
      <c r="E10" s="13"/>
      <c r="F10" s="13"/>
    </row>
    <row r="11" spans="1:6" x14ac:dyDescent="0.25">
      <c r="A11" s="3"/>
      <c r="B11" s="1" t="s">
        <v>268</v>
      </c>
      <c r="C11" s="1"/>
      <c r="D11" s="15">
        <v>1</v>
      </c>
      <c r="E11" s="13"/>
      <c r="F11" s="13"/>
    </row>
    <row r="12" spans="1:6" x14ac:dyDescent="0.25">
      <c r="A12" s="3"/>
      <c r="B12" s="1" t="s">
        <v>13</v>
      </c>
      <c r="C12" s="1"/>
      <c r="D12" s="15"/>
      <c r="E12" s="13"/>
      <c r="F12" s="13"/>
    </row>
    <row r="13" spans="1:6" x14ac:dyDescent="0.25">
      <c r="A13" s="3"/>
      <c r="B13" s="1"/>
      <c r="C13" s="1"/>
      <c r="D13" s="15"/>
      <c r="E13" s="13"/>
      <c r="F13" s="13"/>
    </row>
    <row r="14" spans="1:6" x14ac:dyDescent="0.25">
      <c r="A14" s="3"/>
      <c r="B14" s="10" t="s">
        <v>274</v>
      </c>
      <c r="C14" s="10"/>
      <c r="D14" s="16">
        <f>SUM(D2:D12)</f>
        <v>343.5</v>
      </c>
      <c r="E14" s="17">
        <f>Table1910[[#This Row],[מספר סטודנטים]]/N116</f>
        <v>0.79429617496868676</v>
      </c>
      <c r="F14" s="17">
        <v>1</v>
      </c>
    </row>
    <row r="15" spans="1:6" x14ac:dyDescent="0.25">
      <c r="A15" s="3"/>
      <c r="B15" s="1"/>
      <c r="C15" s="1"/>
      <c r="D15" s="15"/>
      <c r="E15" s="13"/>
      <c r="F15" s="13"/>
    </row>
    <row r="16" spans="1:6" x14ac:dyDescent="0.25">
      <c r="A16" s="3" t="s">
        <v>136</v>
      </c>
      <c r="B16" s="1" t="s">
        <v>137</v>
      </c>
      <c r="C16" s="1">
        <v>401</v>
      </c>
      <c r="D16" s="15">
        <v>573</v>
      </c>
      <c r="E16" s="13"/>
      <c r="F16" s="13"/>
    </row>
    <row r="17" spans="1:6" x14ac:dyDescent="0.25">
      <c r="A17" s="3"/>
      <c r="B17" s="1" t="s">
        <v>138</v>
      </c>
      <c r="C17" s="1">
        <v>402</v>
      </c>
      <c r="D17" s="15">
        <v>236</v>
      </c>
      <c r="E17" s="13"/>
      <c r="F17" s="13"/>
    </row>
    <row r="18" spans="1:6" x14ac:dyDescent="0.25">
      <c r="A18" s="3"/>
      <c r="B18" s="1" t="s">
        <v>139</v>
      </c>
      <c r="C18" s="1">
        <v>404</v>
      </c>
      <c r="D18" s="15">
        <v>1</v>
      </c>
      <c r="E18" s="13"/>
      <c r="F18" s="13"/>
    </row>
    <row r="19" spans="1:6" x14ac:dyDescent="0.25">
      <c r="A19" s="3"/>
      <c r="B19" s="1" t="s">
        <v>140</v>
      </c>
      <c r="C19" s="1">
        <v>414</v>
      </c>
      <c r="D19" s="15">
        <v>1</v>
      </c>
      <c r="E19" s="13"/>
      <c r="F19" s="13"/>
    </row>
    <row r="20" spans="1:6" x14ac:dyDescent="0.25">
      <c r="A20" s="3"/>
      <c r="B20" s="1" t="s">
        <v>141</v>
      </c>
      <c r="C20" s="1">
        <v>409</v>
      </c>
      <c r="D20" s="15">
        <v>25</v>
      </c>
      <c r="E20" s="13"/>
      <c r="F20" s="13"/>
    </row>
    <row r="21" spans="1:6" x14ac:dyDescent="0.25">
      <c r="A21" s="3"/>
      <c r="B21" s="1" t="s">
        <v>142</v>
      </c>
      <c r="C21" s="1">
        <v>417</v>
      </c>
      <c r="D21" s="15">
        <v>11.5</v>
      </c>
      <c r="E21" s="13"/>
      <c r="F21" s="13"/>
    </row>
    <row r="22" spans="1:6" x14ac:dyDescent="0.25">
      <c r="A22" s="3"/>
      <c r="B22" s="1" t="s">
        <v>143</v>
      </c>
      <c r="C22" s="1">
        <v>411</v>
      </c>
      <c r="D22" s="15">
        <v>225.5</v>
      </c>
      <c r="E22" s="13"/>
      <c r="F22" s="13"/>
    </row>
    <row r="23" spans="1:6" x14ac:dyDescent="0.25">
      <c r="A23" s="3"/>
      <c r="B23" s="1" t="s">
        <v>144</v>
      </c>
      <c r="C23" s="1">
        <v>415</v>
      </c>
      <c r="D23" s="15">
        <v>6</v>
      </c>
      <c r="E23" s="13"/>
      <c r="F23" s="13"/>
    </row>
    <row r="24" spans="1:6" x14ac:dyDescent="0.25">
      <c r="A24" s="3"/>
      <c r="B24" s="1" t="s">
        <v>145</v>
      </c>
      <c r="C24" s="1">
        <v>410</v>
      </c>
      <c r="D24" s="15">
        <v>39.5</v>
      </c>
      <c r="E24" s="13"/>
      <c r="F24" s="13"/>
    </row>
    <row r="25" spans="1:6" x14ac:dyDescent="0.25">
      <c r="A25" s="3"/>
      <c r="B25" s="1"/>
      <c r="C25" s="1"/>
      <c r="D25" s="15"/>
      <c r="E25" s="13"/>
      <c r="F25" s="13"/>
    </row>
    <row r="26" spans="1:6" x14ac:dyDescent="0.25">
      <c r="A26" s="3"/>
      <c r="B26" s="10" t="s">
        <v>276</v>
      </c>
      <c r="C26" s="10"/>
      <c r="D26" s="16">
        <f>SUM(D16:D24)</f>
        <v>1118.5</v>
      </c>
      <c r="E26" s="17">
        <f>Table1910[[#This Row],[מספר סטודנטים]]/N116</f>
        <v>2.5863763368339918</v>
      </c>
      <c r="F26" s="17">
        <v>2</v>
      </c>
    </row>
    <row r="27" spans="1:6" x14ac:dyDescent="0.25">
      <c r="A27" s="3"/>
      <c r="B27" s="1"/>
      <c r="C27" s="1"/>
      <c r="D27" s="15"/>
      <c r="E27" s="13"/>
      <c r="F27" s="13"/>
    </row>
    <row r="28" spans="1:6" x14ac:dyDescent="0.25">
      <c r="A28" s="3" t="s">
        <v>14</v>
      </c>
      <c r="B28" s="1" t="s">
        <v>15</v>
      </c>
      <c r="C28" s="1">
        <v>105</v>
      </c>
      <c r="D28" s="15">
        <v>92</v>
      </c>
      <c r="E28" s="13"/>
      <c r="F28" s="13"/>
    </row>
    <row r="29" spans="1:6" x14ac:dyDescent="0.25">
      <c r="A29" s="3"/>
      <c r="B29" s="1" t="s">
        <v>16</v>
      </c>
      <c r="C29" s="1">
        <v>151</v>
      </c>
      <c r="D29" s="15">
        <v>145</v>
      </c>
      <c r="E29" s="13"/>
      <c r="F29" s="13"/>
    </row>
    <row r="30" spans="1:6" x14ac:dyDescent="0.25">
      <c r="A30" s="3"/>
      <c r="B30" s="1" t="s">
        <v>17</v>
      </c>
      <c r="C30" s="1">
        <v>127</v>
      </c>
      <c r="D30" s="15">
        <v>74.5</v>
      </c>
      <c r="E30" s="13"/>
      <c r="F30" s="13"/>
    </row>
    <row r="31" spans="1:6" x14ac:dyDescent="0.25">
      <c r="A31" s="3"/>
      <c r="B31" s="1" t="s">
        <v>18</v>
      </c>
      <c r="C31" s="1">
        <v>142</v>
      </c>
      <c r="D31" s="15">
        <v>1</v>
      </c>
      <c r="E31" s="13"/>
      <c r="F31" s="13"/>
    </row>
    <row r="32" spans="1:6" x14ac:dyDescent="0.25">
      <c r="A32" s="3"/>
      <c r="B32" s="1" t="s">
        <v>19</v>
      </c>
      <c r="C32" s="1">
        <v>122</v>
      </c>
      <c r="D32" s="15">
        <v>252</v>
      </c>
      <c r="E32" s="13"/>
      <c r="F32" s="13"/>
    </row>
    <row r="33" spans="1:6" x14ac:dyDescent="0.25">
      <c r="A33" s="3"/>
      <c r="B33" s="1" t="s">
        <v>20</v>
      </c>
      <c r="C33" s="1">
        <v>123</v>
      </c>
      <c r="D33" s="15">
        <v>45</v>
      </c>
      <c r="E33" s="13"/>
      <c r="F33" s="13"/>
    </row>
    <row r="34" spans="1:6" x14ac:dyDescent="0.25">
      <c r="A34" s="3"/>
      <c r="B34" s="1"/>
      <c r="C34" s="1"/>
      <c r="D34" s="15"/>
      <c r="E34" s="13"/>
      <c r="F34" s="13"/>
    </row>
    <row r="35" spans="1:6" x14ac:dyDescent="0.25">
      <c r="A35" s="3"/>
      <c r="B35" s="10" t="s">
        <v>275</v>
      </c>
      <c r="C35" s="10"/>
      <c r="D35" s="16">
        <f>SUM(D28:D33)</f>
        <v>609.5</v>
      </c>
      <c r="E35" s="17">
        <f>Table1910[[#This Row],[מספר סטודנטים]]/N116</f>
        <v>1.4093843337508432</v>
      </c>
      <c r="F35" s="17">
        <v>1</v>
      </c>
    </row>
    <row r="36" spans="1:6" x14ac:dyDescent="0.25">
      <c r="A36" s="3"/>
      <c r="B36" s="1"/>
      <c r="C36" s="1"/>
      <c r="D36" s="15"/>
      <c r="E36" s="13"/>
      <c r="F36" s="13"/>
    </row>
    <row r="37" spans="1:6" x14ac:dyDescent="0.25">
      <c r="A37" s="3" t="s">
        <v>21</v>
      </c>
      <c r="B37" s="1" t="s">
        <v>22</v>
      </c>
      <c r="C37" s="1">
        <v>225</v>
      </c>
      <c r="D37" s="15">
        <v>0.5</v>
      </c>
      <c r="E37" s="13"/>
      <c r="F37" s="13"/>
    </row>
    <row r="38" spans="1:6" x14ac:dyDescent="0.25">
      <c r="A38" s="3"/>
      <c r="B38" s="1" t="s">
        <v>23</v>
      </c>
      <c r="C38" s="1">
        <v>102</v>
      </c>
      <c r="D38" s="15">
        <v>28.5</v>
      </c>
      <c r="E38" s="13"/>
      <c r="F38" s="13"/>
    </row>
    <row r="39" spans="1:6" x14ac:dyDescent="0.25">
      <c r="A39" s="3"/>
      <c r="B39" s="1" t="s">
        <v>24</v>
      </c>
      <c r="C39" s="1">
        <v>113</v>
      </c>
      <c r="D39" s="15">
        <v>49</v>
      </c>
      <c r="E39" s="13"/>
      <c r="F39" s="13"/>
    </row>
    <row r="40" spans="1:6" x14ac:dyDescent="0.25">
      <c r="A40" s="3"/>
      <c r="B40" s="1" t="s">
        <v>25</v>
      </c>
      <c r="C40" s="1">
        <v>101</v>
      </c>
      <c r="D40" s="15">
        <v>63</v>
      </c>
      <c r="E40" s="13"/>
      <c r="F40" s="13"/>
    </row>
    <row r="41" spans="1:6" x14ac:dyDescent="0.25">
      <c r="A41" s="3"/>
      <c r="B41" s="1" t="s">
        <v>26</v>
      </c>
      <c r="C41" s="1">
        <v>115</v>
      </c>
      <c r="D41" s="15">
        <v>28.5</v>
      </c>
      <c r="E41" s="13"/>
      <c r="F41" s="13"/>
    </row>
    <row r="42" spans="1:6" x14ac:dyDescent="0.25">
      <c r="A42" s="3"/>
      <c r="B42" s="1" t="s">
        <v>27</v>
      </c>
      <c r="C42" s="1"/>
      <c r="D42" s="15"/>
      <c r="E42" s="13"/>
      <c r="F42" s="13"/>
    </row>
    <row r="43" spans="1:6" x14ac:dyDescent="0.25">
      <c r="A43" s="3"/>
      <c r="B43" s="1" t="s">
        <v>28</v>
      </c>
      <c r="C43" s="1">
        <v>117</v>
      </c>
      <c r="D43" s="15">
        <v>11</v>
      </c>
      <c r="E43" s="13"/>
      <c r="F43" s="13"/>
    </row>
    <row r="44" spans="1:6" x14ac:dyDescent="0.25">
      <c r="A44" s="3"/>
      <c r="B44" s="1" t="s">
        <v>29</v>
      </c>
      <c r="C44" s="1"/>
      <c r="D44" s="15"/>
      <c r="E44" s="13"/>
      <c r="F44" s="13"/>
    </row>
    <row r="45" spans="1:6" x14ac:dyDescent="0.25">
      <c r="A45" s="3"/>
      <c r="B45" s="1" t="s">
        <v>30</v>
      </c>
      <c r="C45" s="1">
        <v>202</v>
      </c>
      <c r="D45" s="15">
        <v>4</v>
      </c>
      <c r="E45" s="13"/>
      <c r="F45" s="13"/>
    </row>
    <row r="46" spans="1:6" x14ac:dyDescent="0.25">
      <c r="A46" s="3"/>
      <c r="B46" s="1" t="s">
        <v>31</v>
      </c>
      <c r="C46" s="1"/>
      <c r="D46" s="15"/>
      <c r="E46" s="13"/>
      <c r="F46" s="13"/>
    </row>
    <row r="47" spans="1:6" x14ac:dyDescent="0.25">
      <c r="A47" s="3"/>
      <c r="B47" s="1" t="s">
        <v>32</v>
      </c>
      <c r="C47" s="1">
        <v>150</v>
      </c>
      <c r="D47" s="15">
        <v>86.5</v>
      </c>
      <c r="E47" s="13"/>
      <c r="F47" s="13"/>
    </row>
    <row r="48" spans="1:6" x14ac:dyDescent="0.25">
      <c r="A48" s="3"/>
      <c r="B48" s="1"/>
      <c r="C48" s="1"/>
      <c r="D48" s="15"/>
      <c r="E48" s="13"/>
      <c r="F48" s="13"/>
    </row>
    <row r="49" spans="1:6" x14ac:dyDescent="0.25">
      <c r="A49" s="3"/>
      <c r="B49" s="10" t="s">
        <v>277</v>
      </c>
      <c r="C49" s="10"/>
      <c r="D49" s="16">
        <f>SUM(D37:D47)</f>
        <v>271</v>
      </c>
      <c r="E49" s="17">
        <f>Table1910[[#This Row],[מספר סטודנטים]]/N116</f>
        <v>0.62664996627806147</v>
      </c>
      <c r="F49" s="17">
        <v>1</v>
      </c>
    </row>
    <row r="50" spans="1:6" x14ac:dyDescent="0.25">
      <c r="A50" s="3"/>
      <c r="B50" s="1"/>
      <c r="C50" s="1"/>
      <c r="D50" s="15"/>
      <c r="E50" s="13"/>
      <c r="F50" s="13"/>
    </row>
    <row r="51" spans="1:6" x14ac:dyDescent="0.25">
      <c r="A51" s="3" t="s">
        <v>33</v>
      </c>
      <c r="B51" s="1" t="s">
        <v>34</v>
      </c>
      <c r="C51" s="1">
        <v>108</v>
      </c>
      <c r="D51" s="15">
        <v>40.5</v>
      </c>
      <c r="E51" s="13"/>
      <c r="F51" s="13"/>
    </row>
    <row r="52" spans="1:6" x14ac:dyDescent="0.25">
      <c r="A52" s="3"/>
      <c r="B52" s="1" t="s">
        <v>35</v>
      </c>
      <c r="C52" s="1">
        <v>109</v>
      </c>
      <c r="D52" s="15">
        <v>49.5</v>
      </c>
      <c r="E52" s="13"/>
      <c r="F52" s="13"/>
    </row>
    <row r="53" spans="1:6" x14ac:dyDescent="0.25">
      <c r="A53" s="3"/>
      <c r="B53" s="1" t="s">
        <v>36</v>
      </c>
      <c r="C53" s="1">
        <v>112</v>
      </c>
      <c r="D53" s="15">
        <v>8</v>
      </c>
      <c r="E53" s="13"/>
      <c r="F53" s="13"/>
    </row>
    <row r="54" spans="1:6" x14ac:dyDescent="0.25">
      <c r="A54" s="3"/>
      <c r="B54" s="1" t="s">
        <v>37</v>
      </c>
      <c r="C54" s="1">
        <v>180</v>
      </c>
      <c r="D54" s="15">
        <v>63</v>
      </c>
      <c r="E54" s="13"/>
      <c r="F54" s="13"/>
    </row>
    <row r="55" spans="1:6" x14ac:dyDescent="0.25">
      <c r="A55" s="3"/>
      <c r="B55" s="1" t="s">
        <v>38</v>
      </c>
      <c r="C55" s="1">
        <v>181</v>
      </c>
      <c r="D55" s="15">
        <v>100</v>
      </c>
      <c r="E55" s="13"/>
      <c r="F55" s="13"/>
    </row>
    <row r="56" spans="1:6" x14ac:dyDescent="0.25">
      <c r="A56" s="3"/>
      <c r="B56" s="1" t="s">
        <v>39</v>
      </c>
      <c r="C56" s="1">
        <v>176</v>
      </c>
      <c r="D56" s="15">
        <v>91</v>
      </c>
      <c r="E56" s="13"/>
      <c r="F56" s="13"/>
    </row>
    <row r="57" spans="1:6" x14ac:dyDescent="0.25">
      <c r="A57" s="3"/>
      <c r="B57" s="1" t="s">
        <v>40</v>
      </c>
      <c r="C57" s="1">
        <v>157</v>
      </c>
      <c r="D57" s="15">
        <v>19.5</v>
      </c>
      <c r="E57" s="13"/>
      <c r="F57" s="13"/>
    </row>
    <row r="58" spans="1:6" x14ac:dyDescent="0.25">
      <c r="A58" s="3"/>
      <c r="B58" s="1" t="s">
        <v>41</v>
      </c>
      <c r="C58" s="1">
        <v>197</v>
      </c>
      <c r="D58" s="15">
        <v>84.5</v>
      </c>
      <c r="E58" s="13"/>
      <c r="F58" s="13"/>
    </row>
    <row r="59" spans="1:6" x14ac:dyDescent="0.25">
      <c r="A59" s="3"/>
      <c r="B59" s="1" t="s">
        <v>42</v>
      </c>
      <c r="C59" s="1"/>
      <c r="D59" s="15"/>
      <c r="E59" s="13"/>
      <c r="F59" s="13"/>
    </row>
    <row r="60" spans="1:6" x14ac:dyDescent="0.25">
      <c r="A60" s="3"/>
      <c r="B60" s="1" t="s">
        <v>43</v>
      </c>
      <c r="C60" s="1">
        <v>198</v>
      </c>
      <c r="D60" s="15">
        <v>24.5</v>
      </c>
      <c r="E60" s="13"/>
      <c r="F60" s="13"/>
    </row>
    <row r="61" spans="1:6" x14ac:dyDescent="0.25">
      <c r="A61" s="3"/>
      <c r="B61" s="1" t="s">
        <v>44</v>
      </c>
      <c r="C61" s="1">
        <v>199</v>
      </c>
      <c r="D61" s="15">
        <v>44</v>
      </c>
      <c r="E61" s="13"/>
      <c r="F61" s="13"/>
    </row>
    <row r="62" spans="1:6" x14ac:dyDescent="0.25">
      <c r="A62" s="3"/>
      <c r="B62" s="1"/>
      <c r="C62" s="1"/>
      <c r="D62" s="15"/>
      <c r="E62" s="13"/>
      <c r="F62" s="13"/>
    </row>
    <row r="63" spans="1:6" x14ac:dyDescent="0.25">
      <c r="A63" s="3"/>
      <c r="B63" s="10" t="s">
        <v>278</v>
      </c>
      <c r="C63" s="10"/>
      <c r="D63" s="16">
        <f>SUM(D51:D61)</f>
        <v>524.5</v>
      </c>
      <c r="E63" s="17">
        <f>Table1910[[#This Row],[מספר סטודנטים]]/N116</f>
        <v>1.2128336063204548</v>
      </c>
      <c r="F63" s="17">
        <v>1</v>
      </c>
    </row>
    <row r="64" spans="1:6" x14ac:dyDescent="0.25">
      <c r="A64" s="3"/>
      <c r="B64" s="1"/>
      <c r="C64" s="1"/>
      <c r="D64" s="15"/>
      <c r="E64" s="13"/>
      <c r="F64" s="13"/>
    </row>
    <row r="65" spans="1:6" x14ac:dyDescent="0.25">
      <c r="A65" s="3" t="s">
        <v>45</v>
      </c>
      <c r="B65" s="1" t="s">
        <v>46</v>
      </c>
      <c r="C65" s="1">
        <v>140</v>
      </c>
      <c r="D65" s="15">
        <v>186.5</v>
      </c>
      <c r="E65" s="13"/>
      <c r="F65" s="13"/>
    </row>
    <row r="66" spans="1:6" x14ac:dyDescent="0.25">
      <c r="A66" s="3"/>
      <c r="B66" s="1" t="s">
        <v>47</v>
      </c>
      <c r="C66" s="1">
        <v>141</v>
      </c>
      <c r="D66" s="15">
        <v>49.5</v>
      </c>
      <c r="E66" s="13"/>
      <c r="F66" s="13"/>
    </row>
    <row r="67" spans="1:6" x14ac:dyDescent="0.25">
      <c r="A67" s="3"/>
      <c r="B67" s="1" t="s">
        <v>48</v>
      </c>
      <c r="C67" s="1">
        <v>222</v>
      </c>
      <c r="D67" s="15">
        <v>95</v>
      </c>
      <c r="E67" s="13"/>
      <c r="F67" s="13"/>
    </row>
    <row r="68" spans="1:6" x14ac:dyDescent="0.25">
      <c r="A68" s="3"/>
      <c r="B68" s="1" t="s">
        <v>49</v>
      </c>
      <c r="C68" s="1">
        <v>255</v>
      </c>
      <c r="D68" s="15">
        <v>42</v>
      </c>
      <c r="E68" s="13"/>
      <c r="F68" s="13"/>
    </row>
    <row r="69" spans="1:6" x14ac:dyDescent="0.25">
      <c r="A69" s="3"/>
      <c r="B69" s="1" t="s">
        <v>50</v>
      </c>
      <c r="C69" s="1">
        <v>143</v>
      </c>
      <c r="D69" s="15">
        <v>160.5</v>
      </c>
      <c r="E69" s="13"/>
      <c r="F69" s="13"/>
    </row>
    <row r="70" spans="1:6" x14ac:dyDescent="0.25">
      <c r="A70" s="3"/>
      <c r="B70" s="1" t="s">
        <v>51</v>
      </c>
      <c r="C70" s="1">
        <v>144</v>
      </c>
      <c r="D70" s="15">
        <v>13.5</v>
      </c>
      <c r="E70" s="13"/>
      <c r="F70" s="13"/>
    </row>
    <row r="71" spans="1:6" x14ac:dyDescent="0.25">
      <c r="A71" s="3"/>
      <c r="B71" s="1"/>
      <c r="C71" s="1"/>
      <c r="D71" s="15"/>
      <c r="E71" s="13"/>
      <c r="F71" s="13"/>
    </row>
    <row r="72" spans="1:6" x14ac:dyDescent="0.25">
      <c r="A72" s="3"/>
      <c r="B72" s="10" t="s">
        <v>279</v>
      </c>
      <c r="C72" s="10"/>
      <c r="D72" s="16">
        <f>SUM(D65:D70)</f>
        <v>547</v>
      </c>
      <c r="E72" s="17">
        <f>Table1910[[#This Row],[מספר סטודנטים]]/N116</f>
        <v>1.2648617400520281</v>
      </c>
      <c r="F72" s="17">
        <v>1</v>
      </c>
    </row>
    <row r="73" spans="1:6" x14ac:dyDescent="0.25">
      <c r="A73" s="3"/>
      <c r="B73" s="1"/>
      <c r="C73" s="1"/>
      <c r="D73" s="15"/>
      <c r="E73" s="13"/>
      <c r="F73" s="13"/>
    </row>
    <row r="74" spans="1:6" x14ac:dyDescent="0.25">
      <c r="A74" s="3" t="s">
        <v>52</v>
      </c>
      <c r="B74" s="1" t="s">
        <v>53</v>
      </c>
      <c r="C74" s="1">
        <v>155</v>
      </c>
      <c r="D74" s="15">
        <v>37.5</v>
      </c>
      <c r="E74" s="13"/>
      <c r="F74" s="13"/>
    </row>
    <row r="75" spans="1:6" x14ac:dyDescent="0.25">
      <c r="A75" s="3"/>
      <c r="B75" s="1" t="s">
        <v>54</v>
      </c>
      <c r="C75" s="1">
        <v>156</v>
      </c>
      <c r="D75" s="15">
        <v>3.5</v>
      </c>
      <c r="E75" s="13"/>
      <c r="F75" s="13"/>
    </row>
    <row r="76" spans="1:6" x14ac:dyDescent="0.25">
      <c r="A76" s="3"/>
      <c r="B76" s="1" t="s">
        <v>55</v>
      </c>
      <c r="C76" s="1">
        <v>160</v>
      </c>
      <c r="D76" s="15">
        <v>4</v>
      </c>
      <c r="E76" s="13"/>
      <c r="F76" s="13"/>
    </row>
    <row r="77" spans="1:6" x14ac:dyDescent="0.25">
      <c r="A77" s="3"/>
      <c r="B77" s="1" t="s">
        <v>56</v>
      </c>
      <c r="C77" s="1">
        <v>172</v>
      </c>
      <c r="D77" s="15">
        <v>9</v>
      </c>
      <c r="E77" s="13"/>
      <c r="F77" s="13"/>
    </row>
    <row r="78" spans="1:6" x14ac:dyDescent="0.25">
      <c r="A78" s="3"/>
      <c r="B78" s="1" t="s">
        <v>57</v>
      </c>
      <c r="C78" s="1">
        <v>179</v>
      </c>
      <c r="D78" s="15">
        <v>57.5</v>
      </c>
      <c r="E78" s="13"/>
      <c r="F78" s="13"/>
    </row>
    <row r="79" spans="1:6" x14ac:dyDescent="0.25">
      <c r="A79" s="3"/>
      <c r="B79" s="1" t="s">
        <v>58</v>
      </c>
      <c r="C79" s="1">
        <v>124</v>
      </c>
      <c r="D79" s="15">
        <v>166.5</v>
      </c>
      <c r="E79" s="13"/>
      <c r="F79" s="13"/>
    </row>
    <row r="80" spans="1:6" x14ac:dyDescent="0.25">
      <c r="A80" s="3"/>
      <c r="B80" s="1"/>
      <c r="C80" s="1"/>
      <c r="D80" s="15"/>
      <c r="E80" s="13"/>
      <c r="F80" s="13"/>
    </row>
    <row r="81" spans="1:6" x14ac:dyDescent="0.25">
      <c r="A81" s="3"/>
      <c r="B81" s="10" t="s">
        <v>280</v>
      </c>
      <c r="C81" s="10"/>
      <c r="D81" s="16">
        <f>SUM(D74:D79)</f>
        <v>278</v>
      </c>
      <c r="E81" s="17">
        <f>Table1910[[#This Row],[מספר סטודנטים]]/N116</f>
        <v>0.64283649677232879</v>
      </c>
      <c r="F81" s="17">
        <v>1</v>
      </c>
    </row>
    <row r="82" spans="1:6" x14ac:dyDescent="0.25">
      <c r="A82" s="3"/>
      <c r="B82" s="1"/>
      <c r="C82" s="1"/>
      <c r="D82" s="15"/>
      <c r="E82" s="13"/>
      <c r="F82" s="13"/>
    </row>
    <row r="83" spans="1:6" x14ac:dyDescent="0.25">
      <c r="A83" s="3" t="s">
        <v>59</v>
      </c>
      <c r="B83" s="1" t="s">
        <v>60</v>
      </c>
      <c r="C83" s="1">
        <v>200</v>
      </c>
      <c r="D83" s="15">
        <v>247</v>
      </c>
      <c r="E83" s="13"/>
      <c r="F83" s="13"/>
    </row>
    <row r="84" spans="1:6" x14ac:dyDescent="0.25">
      <c r="A84" s="3"/>
      <c r="B84" s="1" t="s">
        <v>61</v>
      </c>
      <c r="C84" s="1">
        <v>207</v>
      </c>
      <c r="D84" s="15">
        <v>42</v>
      </c>
      <c r="E84" s="13"/>
      <c r="F84" s="13"/>
    </row>
    <row r="85" spans="1:6" x14ac:dyDescent="0.25">
      <c r="A85" s="3"/>
      <c r="B85" s="1" t="s">
        <v>62</v>
      </c>
      <c r="C85" s="1">
        <v>249</v>
      </c>
      <c r="D85" s="15">
        <v>1</v>
      </c>
      <c r="E85" s="13"/>
      <c r="F85" s="13"/>
    </row>
    <row r="86" spans="1:6" x14ac:dyDescent="0.25">
      <c r="A86" s="3"/>
      <c r="B86" s="1" t="s">
        <v>63</v>
      </c>
      <c r="C86" s="1">
        <v>230</v>
      </c>
      <c r="D86" s="15">
        <v>20.5</v>
      </c>
      <c r="E86" s="13"/>
      <c r="F86" s="13"/>
    </row>
    <row r="87" spans="1:6" x14ac:dyDescent="0.25">
      <c r="A87" s="3"/>
      <c r="B87" s="1" t="s">
        <v>64</v>
      </c>
      <c r="C87" s="1">
        <v>231</v>
      </c>
      <c r="D87" s="15">
        <v>2</v>
      </c>
      <c r="E87" s="13"/>
      <c r="F87" s="13"/>
    </row>
    <row r="88" spans="1:6" x14ac:dyDescent="0.25">
      <c r="A88" s="3"/>
      <c r="B88" s="1" t="s">
        <v>65</v>
      </c>
      <c r="C88" s="1"/>
      <c r="D88" s="15"/>
      <c r="E88" s="13"/>
      <c r="F88" s="13"/>
    </row>
    <row r="89" spans="1:6" x14ac:dyDescent="0.25">
      <c r="A89" s="3"/>
      <c r="B89" s="1" t="s">
        <v>66</v>
      </c>
      <c r="C89" s="1">
        <v>237</v>
      </c>
      <c r="D89" s="15">
        <v>31.5</v>
      </c>
      <c r="E89" s="13"/>
      <c r="F89" s="13"/>
    </row>
    <row r="90" spans="1:6" x14ac:dyDescent="0.25">
      <c r="A90" s="3"/>
      <c r="B90" s="1" t="s">
        <v>67</v>
      </c>
      <c r="C90" s="1">
        <v>238</v>
      </c>
      <c r="D90" s="15">
        <v>54.5</v>
      </c>
      <c r="E90" s="13"/>
      <c r="F90" s="13"/>
    </row>
    <row r="91" spans="1:6" x14ac:dyDescent="0.25">
      <c r="A91" s="3"/>
      <c r="B91" s="1" t="s">
        <v>68</v>
      </c>
      <c r="C91" s="1">
        <v>239</v>
      </c>
      <c r="D91" s="15">
        <v>35</v>
      </c>
      <c r="E91" s="13"/>
      <c r="F91" s="13"/>
    </row>
    <row r="92" spans="1:6" x14ac:dyDescent="0.25">
      <c r="A92" s="3"/>
      <c r="B92" s="1" t="s">
        <v>69</v>
      </c>
      <c r="C92" s="1">
        <v>240</v>
      </c>
      <c r="D92" s="15">
        <v>44.5</v>
      </c>
      <c r="E92" s="13"/>
      <c r="F92" s="13"/>
    </row>
    <row r="93" spans="1:6" x14ac:dyDescent="0.25">
      <c r="A93" s="3"/>
      <c r="B93" s="1" t="s">
        <v>70</v>
      </c>
      <c r="C93" s="1">
        <v>241</v>
      </c>
      <c r="D93" s="15">
        <v>33.5</v>
      </c>
      <c r="E93" s="13"/>
      <c r="F93" s="13"/>
    </row>
    <row r="94" spans="1:6" x14ac:dyDescent="0.25">
      <c r="A94" s="3"/>
      <c r="B94" s="1" t="s">
        <v>71</v>
      </c>
      <c r="C94" s="1">
        <v>242</v>
      </c>
      <c r="D94" s="15">
        <v>11</v>
      </c>
      <c r="E94" s="13"/>
      <c r="F94" s="13"/>
    </row>
    <row r="95" spans="1:6" x14ac:dyDescent="0.25">
      <c r="A95" s="3"/>
      <c r="B95" s="1" t="s">
        <v>72</v>
      </c>
      <c r="C95" s="1">
        <v>243</v>
      </c>
      <c r="D95" s="15">
        <v>36.5</v>
      </c>
      <c r="E95" s="13"/>
      <c r="F95" s="13"/>
    </row>
    <row r="96" spans="1:6" x14ac:dyDescent="0.25">
      <c r="A96" s="3"/>
      <c r="B96" s="1" t="s">
        <v>73</v>
      </c>
      <c r="C96" s="1">
        <v>246</v>
      </c>
      <c r="D96" s="15">
        <v>1</v>
      </c>
      <c r="E96" s="13"/>
      <c r="F96" s="13"/>
    </row>
    <row r="97" spans="1:6" x14ac:dyDescent="0.25">
      <c r="A97" s="3"/>
      <c r="B97" s="1" t="s">
        <v>74</v>
      </c>
      <c r="C97" s="1"/>
      <c r="D97" s="15"/>
      <c r="E97" s="13"/>
      <c r="F97" s="13"/>
    </row>
    <row r="98" spans="1:6" x14ac:dyDescent="0.25">
      <c r="A98" s="3"/>
      <c r="B98" s="1" t="s">
        <v>75</v>
      </c>
      <c r="C98" s="1">
        <v>298</v>
      </c>
      <c r="D98" s="15">
        <v>5</v>
      </c>
      <c r="E98" s="13"/>
      <c r="F98" s="13"/>
    </row>
    <row r="99" spans="1:6" x14ac:dyDescent="0.25">
      <c r="A99" s="3"/>
      <c r="B99" s="1" t="s">
        <v>76</v>
      </c>
      <c r="C99" s="1">
        <v>299</v>
      </c>
      <c r="D99" s="15">
        <v>13.5</v>
      </c>
      <c r="E99" s="13"/>
      <c r="F99" s="13"/>
    </row>
    <row r="100" spans="1:6" x14ac:dyDescent="0.25">
      <c r="A100" s="3"/>
      <c r="B100" s="1" t="s">
        <v>77</v>
      </c>
      <c r="C100" s="1"/>
      <c r="D100" s="15"/>
      <c r="E100" s="13"/>
      <c r="F100" s="13"/>
    </row>
    <row r="101" spans="1:6" x14ac:dyDescent="0.25">
      <c r="A101" s="3"/>
      <c r="B101" s="1" t="s">
        <v>78</v>
      </c>
      <c r="C101" s="1">
        <v>201</v>
      </c>
      <c r="D101" s="15">
        <v>153.5</v>
      </c>
      <c r="E101" s="13"/>
      <c r="F101" s="13"/>
    </row>
    <row r="102" spans="1:6" x14ac:dyDescent="0.25">
      <c r="A102" s="3"/>
      <c r="B102" s="1"/>
      <c r="C102" s="1"/>
      <c r="D102" s="15"/>
      <c r="E102" s="13"/>
      <c r="F102" s="13"/>
    </row>
    <row r="103" spans="1:6" x14ac:dyDescent="0.25">
      <c r="A103" s="3"/>
      <c r="B103" s="10" t="s">
        <v>281</v>
      </c>
      <c r="C103" s="10"/>
      <c r="D103" s="16">
        <f>SUM(D83:D101)</f>
        <v>732</v>
      </c>
      <c r="E103" s="17">
        <f>Table1910[[#This Row],[מספר סטודנטים]]/N116</f>
        <v>1.6926486174005204</v>
      </c>
      <c r="F103" s="17">
        <v>2</v>
      </c>
    </row>
    <row r="104" spans="1:6" x14ac:dyDescent="0.25">
      <c r="A104" s="3"/>
      <c r="B104" s="1"/>
      <c r="C104" s="1"/>
      <c r="D104" s="15"/>
      <c r="E104" s="13"/>
      <c r="F104" s="13"/>
    </row>
    <row r="105" spans="1:6" x14ac:dyDescent="0.25">
      <c r="A105" s="3" t="s">
        <v>79</v>
      </c>
      <c r="B105" s="1" t="s">
        <v>80</v>
      </c>
      <c r="C105" s="1">
        <v>431</v>
      </c>
      <c r="D105" s="15">
        <v>473.5</v>
      </c>
      <c r="E105" s="13"/>
      <c r="F105" s="13"/>
    </row>
    <row r="106" spans="1:6" x14ac:dyDescent="0.25">
      <c r="A106" s="3"/>
      <c r="B106" s="1" t="s">
        <v>81</v>
      </c>
      <c r="C106" s="1">
        <v>432</v>
      </c>
      <c r="D106" s="15">
        <v>66.5</v>
      </c>
      <c r="E106" s="13"/>
      <c r="F106" s="13"/>
    </row>
    <row r="107" spans="1:6" x14ac:dyDescent="0.25">
      <c r="A107" s="3"/>
      <c r="B107" s="1" t="s">
        <v>82</v>
      </c>
      <c r="C107" s="1">
        <v>433</v>
      </c>
      <c r="D107" s="15">
        <v>68.5</v>
      </c>
      <c r="E107" s="13"/>
      <c r="F107" s="13"/>
    </row>
    <row r="108" spans="1:6" x14ac:dyDescent="0.25">
      <c r="A108" s="3"/>
      <c r="B108" s="1" t="s">
        <v>83</v>
      </c>
      <c r="C108" s="1">
        <v>434</v>
      </c>
      <c r="D108" s="15">
        <v>89</v>
      </c>
      <c r="E108" s="13"/>
      <c r="F108" s="13"/>
    </row>
    <row r="109" spans="1:6" x14ac:dyDescent="0.25">
      <c r="A109" s="3"/>
      <c r="B109" s="1" t="s">
        <v>84</v>
      </c>
      <c r="C109" s="1"/>
      <c r="D109" s="15"/>
      <c r="E109" s="13"/>
      <c r="F109" s="13"/>
    </row>
    <row r="110" spans="1:6" x14ac:dyDescent="0.25">
      <c r="A110" s="3"/>
      <c r="B110" s="1" t="s">
        <v>85</v>
      </c>
      <c r="C110" s="1"/>
      <c r="D110" s="15"/>
      <c r="E110" s="13"/>
      <c r="F110" s="13"/>
    </row>
    <row r="111" spans="1:6" x14ac:dyDescent="0.25">
      <c r="A111" s="3"/>
      <c r="B111" s="1" t="s">
        <v>86</v>
      </c>
      <c r="C111" s="1">
        <v>430</v>
      </c>
      <c r="D111" s="15">
        <v>68</v>
      </c>
      <c r="E111" s="13"/>
      <c r="F111" s="13"/>
    </row>
    <row r="112" spans="1:6" x14ac:dyDescent="0.25">
      <c r="A112" s="3"/>
      <c r="B112" s="1" t="s">
        <v>87</v>
      </c>
      <c r="C112" s="1"/>
      <c r="D112" s="15"/>
      <c r="E112" s="13"/>
      <c r="F112" s="13"/>
    </row>
    <row r="113" spans="1:14" x14ac:dyDescent="0.25">
      <c r="A113" s="3"/>
      <c r="B113" s="1"/>
      <c r="C113" s="1"/>
      <c r="D113" s="15"/>
      <c r="E113" s="13"/>
      <c r="F113" s="13"/>
    </row>
    <row r="114" spans="1:14" x14ac:dyDescent="0.25">
      <c r="A114" s="3"/>
      <c r="B114" s="10" t="s">
        <v>282</v>
      </c>
      <c r="C114" s="10"/>
      <c r="D114" s="16">
        <f>SUM(D105:D111)</f>
        <v>765.5</v>
      </c>
      <c r="E114" s="17">
        <f>Table1910[[#This Row],[מספר סטודנטים]]/N116</f>
        <v>1.7701127276230852</v>
      </c>
      <c r="F114" s="17">
        <v>2</v>
      </c>
    </row>
    <row r="115" spans="1:14" ht="15.75" thickBot="1" x14ac:dyDescent="0.3">
      <c r="A115" s="20"/>
      <c r="B115" s="21"/>
      <c r="C115" s="21"/>
      <c r="D115" s="22"/>
      <c r="E115" s="23"/>
      <c r="F115" s="23"/>
    </row>
    <row r="116" spans="1:14" ht="15.75" thickBot="1" x14ac:dyDescent="0.3">
      <c r="A116" s="27" t="s">
        <v>283</v>
      </c>
      <c r="B116" s="28"/>
      <c r="C116" s="28"/>
      <c r="D116" s="29">
        <f>SUM(D14,D26,D35,D49,D63,D72,D81,D103,D114)</f>
        <v>5189.5</v>
      </c>
      <c r="E116" s="30">
        <f>SUM(E2:E115)</f>
        <v>12</v>
      </c>
      <c r="F116" s="30">
        <f>SUM(F2:F115)</f>
        <v>12</v>
      </c>
      <c r="I116" t="s">
        <v>284</v>
      </c>
      <c r="J116">
        <v>12</v>
      </c>
      <c r="M116" t="s">
        <v>260</v>
      </c>
      <c r="N116">
        <f>Table1910[[#This Row],[מספר סטודנטים]]/J116</f>
        <v>432.45833333333331</v>
      </c>
    </row>
    <row r="117" spans="1:14" x14ac:dyDescent="0.25">
      <c r="A117" s="24"/>
      <c r="B117" s="25"/>
      <c r="C117" s="25"/>
      <c r="D117" s="26"/>
      <c r="E117" s="18"/>
      <c r="F117" s="18"/>
    </row>
    <row r="118" spans="1:14" x14ac:dyDescent="0.25">
      <c r="A118" s="3" t="s">
        <v>88</v>
      </c>
      <c r="B118" s="1" t="s">
        <v>89</v>
      </c>
      <c r="C118" s="1">
        <v>300</v>
      </c>
      <c r="D118" s="15">
        <v>409.5</v>
      </c>
      <c r="E118" s="13"/>
      <c r="F118" s="13"/>
    </row>
    <row r="119" spans="1:14" x14ac:dyDescent="0.25">
      <c r="A119" s="3"/>
      <c r="B119" s="1"/>
      <c r="C119" s="1"/>
      <c r="D119" s="15"/>
      <c r="E119" s="32"/>
      <c r="F119" s="13"/>
    </row>
    <row r="120" spans="1:14" x14ac:dyDescent="0.25">
      <c r="A120" s="19"/>
      <c r="B120" s="10" t="s">
        <v>285</v>
      </c>
      <c r="C120" s="10"/>
      <c r="D120" s="16">
        <f>SUM(D118)</f>
        <v>409.5</v>
      </c>
      <c r="E120" s="33">
        <f>Table1910[[#This Row],[מספר סטודנטים]]/N182</f>
        <v>0.86422792824481187</v>
      </c>
      <c r="F120" s="17">
        <v>1</v>
      </c>
    </row>
    <row r="121" spans="1:14" x14ac:dyDescent="0.25">
      <c r="A121" s="3"/>
      <c r="B121" s="1"/>
      <c r="C121" s="1"/>
      <c r="D121" s="15"/>
      <c r="E121" s="32"/>
      <c r="F121" s="13"/>
    </row>
    <row r="122" spans="1:14" x14ac:dyDescent="0.25">
      <c r="A122" s="3" t="s">
        <v>90</v>
      </c>
      <c r="B122" s="1" t="s">
        <v>91</v>
      </c>
      <c r="C122" s="1">
        <v>301</v>
      </c>
      <c r="D122" s="15">
        <v>235.5</v>
      </c>
      <c r="E122" s="13"/>
      <c r="F122" s="13"/>
    </row>
    <row r="123" spans="1:14" x14ac:dyDescent="0.25">
      <c r="A123" s="3"/>
      <c r="B123" s="1" t="s">
        <v>92</v>
      </c>
      <c r="C123" s="1">
        <v>802</v>
      </c>
      <c r="D123" s="15">
        <v>22</v>
      </c>
      <c r="E123" s="13"/>
      <c r="F123" s="13"/>
    </row>
    <row r="124" spans="1:14" x14ac:dyDescent="0.25">
      <c r="A124" s="3"/>
      <c r="B124" s="1" t="s">
        <v>93</v>
      </c>
      <c r="C124" s="1">
        <v>369</v>
      </c>
      <c r="D124" s="15">
        <v>40</v>
      </c>
      <c r="E124" s="13"/>
      <c r="F124" s="13"/>
    </row>
    <row r="125" spans="1:14" x14ac:dyDescent="0.25">
      <c r="A125" s="3"/>
      <c r="B125" s="1" t="s">
        <v>94</v>
      </c>
      <c r="C125" s="1">
        <v>810</v>
      </c>
      <c r="D125" s="15">
        <v>92</v>
      </c>
      <c r="E125" s="13"/>
      <c r="F125" s="13"/>
    </row>
    <row r="126" spans="1:14" x14ac:dyDescent="0.25">
      <c r="A126" s="3"/>
      <c r="B126" s="1" t="s">
        <v>95</v>
      </c>
      <c r="C126" s="1">
        <v>821</v>
      </c>
      <c r="D126" s="15">
        <v>71.5</v>
      </c>
      <c r="E126" s="13"/>
      <c r="F126" s="13"/>
    </row>
    <row r="127" spans="1:14" x14ac:dyDescent="0.25">
      <c r="A127" s="3"/>
      <c r="B127" s="1" t="s">
        <v>96</v>
      </c>
      <c r="C127" s="1">
        <v>809</v>
      </c>
      <c r="D127" s="15">
        <v>21.5</v>
      </c>
      <c r="E127" s="13"/>
      <c r="F127" s="13"/>
    </row>
    <row r="128" spans="1:14" x14ac:dyDescent="0.25">
      <c r="A128" s="3"/>
      <c r="B128" s="1" t="s">
        <v>97</v>
      </c>
      <c r="C128" s="1">
        <v>815</v>
      </c>
      <c r="D128" s="15">
        <v>10.5</v>
      </c>
      <c r="E128" s="13"/>
      <c r="F128" s="13"/>
    </row>
    <row r="129" spans="1:6" x14ac:dyDescent="0.25">
      <c r="A129" s="3"/>
      <c r="B129" s="1"/>
      <c r="C129" s="1"/>
      <c r="D129" s="15"/>
      <c r="E129" s="32"/>
      <c r="F129" s="13"/>
    </row>
    <row r="130" spans="1:6" x14ac:dyDescent="0.25">
      <c r="A130" s="19"/>
      <c r="B130" s="10" t="s">
        <v>287</v>
      </c>
      <c r="C130" s="10"/>
      <c r="D130" s="16">
        <f>SUM(D122:D128)</f>
        <v>493</v>
      </c>
      <c r="E130" s="33">
        <f>Table1910[[#This Row],[מספר סטודנטים]]/N182</f>
        <v>1.040450228631727</v>
      </c>
      <c r="F130" s="17">
        <v>1</v>
      </c>
    </row>
    <row r="131" spans="1:6" x14ac:dyDescent="0.25">
      <c r="A131" s="3"/>
      <c r="B131" s="1"/>
      <c r="C131" s="1"/>
      <c r="D131" s="15"/>
      <c r="E131" s="32"/>
      <c r="F131" s="13"/>
    </row>
    <row r="132" spans="1:6" x14ac:dyDescent="0.25">
      <c r="A132" s="3" t="s">
        <v>98</v>
      </c>
      <c r="B132" s="1" t="s">
        <v>99</v>
      </c>
      <c r="C132" s="1">
        <v>365</v>
      </c>
      <c r="D132" s="15">
        <v>1.5</v>
      </c>
      <c r="E132" s="13"/>
      <c r="F132" s="13"/>
    </row>
    <row r="133" spans="1:6" x14ac:dyDescent="0.25">
      <c r="A133" s="3"/>
      <c r="B133" s="1" t="s">
        <v>100</v>
      </c>
      <c r="C133" s="1">
        <v>323</v>
      </c>
      <c r="D133" s="15">
        <v>240.5</v>
      </c>
      <c r="E133" s="13"/>
      <c r="F133" s="13"/>
    </row>
    <row r="134" spans="1:6" x14ac:dyDescent="0.25">
      <c r="A134" s="3"/>
      <c r="B134" s="1" t="s">
        <v>101</v>
      </c>
      <c r="C134" s="1">
        <v>525</v>
      </c>
      <c r="D134" s="15">
        <v>46</v>
      </c>
      <c r="E134" s="13"/>
      <c r="F134" s="13"/>
    </row>
    <row r="135" spans="1:6" x14ac:dyDescent="0.25">
      <c r="A135" s="3"/>
      <c r="B135" s="1" t="s">
        <v>102</v>
      </c>
      <c r="C135" s="1">
        <v>816</v>
      </c>
      <c r="D135" s="15">
        <v>5</v>
      </c>
      <c r="E135" s="13"/>
      <c r="F135" s="13"/>
    </row>
    <row r="136" spans="1:6" x14ac:dyDescent="0.25">
      <c r="A136" s="3"/>
      <c r="B136" s="1"/>
      <c r="C136" s="1"/>
      <c r="D136" s="15"/>
      <c r="E136" s="32"/>
      <c r="F136" s="13"/>
    </row>
    <row r="137" spans="1:6" x14ac:dyDescent="0.25">
      <c r="A137" s="16"/>
      <c r="B137" s="10" t="s">
        <v>288</v>
      </c>
      <c r="C137" s="10"/>
      <c r="D137" s="36">
        <f>SUM(D132:D135)</f>
        <v>293</v>
      </c>
      <c r="E137" s="33">
        <f>Table1910[[#This Row],[מספר סטודנטים]]/N182</f>
        <v>0.61836088638761877</v>
      </c>
      <c r="F137" s="17">
        <v>1</v>
      </c>
    </row>
    <row r="138" spans="1:6" x14ac:dyDescent="0.25">
      <c r="A138" s="3"/>
      <c r="B138" s="1"/>
      <c r="C138" s="1"/>
      <c r="D138" s="15"/>
      <c r="E138" s="32"/>
      <c r="F138" s="13"/>
    </row>
    <row r="139" spans="1:6" x14ac:dyDescent="0.25">
      <c r="A139" s="3" t="s">
        <v>103</v>
      </c>
      <c r="B139" s="1" t="s">
        <v>104</v>
      </c>
      <c r="C139" s="1">
        <v>311</v>
      </c>
      <c r="D139" s="15">
        <v>285.5</v>
      </c>
      <c r="E139" s="13"/>
      <c r="F139" s="13"/>
    </row>
    <row r="140" spans="1:6" x14ac:dyDescent="0.25">
      <c r="A140" s="3"/>
      <c r="B140" s="1"/>
      <c r="C140" s="1"/>
      <c r="D140" s="15"/>
      <c r="E140" s="32"/>
      <c r="F140" s="13"/>
    </row>
    <row r="141" spans="1:6" x14ac:dyDescent="0.25">
      <c r="A141" s="19"/>
      <c r="B141" s="10" t="s">
        <v>289</v>
      </c>
      <c r="C141" s="10"/>
      <c r="D141" s="16">
        <f>SUM(D139)</f>
        <v>285.5</v>
      </c>
      <c r="E141" s="33">
        <f>Table1910[[#This Row],[מספר סטודנטים]]/N182</f>
        <v>0.60253253605346468</v>
      </c>
      <c r="F141" s="17">
        <v>1</v>
      </c>
    </row>
    <row r="142" spans="1:6" x14ac:dyDescent="0.25">
      <c r="A142" s="3"/>
      <c r="B142" s="1"/>
      <c r="C142" s="1"/>
      <c r="D142" s="15"/>
      <c r="E142" s="32"/>
      <c r="F142" s="13"/>
    </row>
    <row r="143" spans="1:6" x14ac:dyDescent="0.25">
      <c r="A143" s="3" t="s">
        <v>105</v>
      </c>
      <c r="B143" s="1" t="s">
        <v>106</v>
      </c>
      <c r="C143" s="1">
        <v>312</v>
      </c>
      <c r="D143" s="15">
        <v>353.5</v>
      </c>
      <c r="E143" s="13"/>
      <c r="F143" s="13"/>
    </row>
    <row r="144" spans="1:6" x14ac:dyDescent="0.25">
      <c r="A144" s="3"/>
      <c r="B144" s="1" t="s">
        <v>107</v>
      </c>
      <c r="C144" s="1">
        <v>364</v>
      </c>
      <c r="D144" s="15">
        <v>13</v>
      </c>
      <c r="E144" s="13"/>
      <c r="F144" s="13"/>
    </row>
    <row r="145" spans="1:6" x14ac:dyDescent="0.25">
      <c r="A145" s="3"/>
      <c r="B145" s="1" t="s">
        <v>108</v>
      </c>
      <c r="C145" s="1">
        <v>363</v>
      </c>
      <c r="D145" s="15">
        <v>16</v>
      </c>
      <c r="E145" s="13"/>
      <c r="F145" s="13"/>
    </row>
    <row r="146" spans="1:6" x14ac:dyDescent="0.25">
      <c r="A146" s="3"/>
      <c r="B146" s="1" t="s">
        <v>109</v>
      </c>
      <c r="C146" s="1">
        <v>358</v>
      </c>
      <c r="D146" s="15">
        <v>47</v>
      </c>
      <c r="E146" s="13"/>
      <c r="F146" s="13"/>
    </row>
    <row r="147" spans="1:6" x14ac:dyDescent="0.25">
      <c r="A147" s="3"/>
      <c r="B147" s="1" t="s">
        <v>110</v>
      </c>
      <c r="C147" s="1">
        <v>350</v>
      </c>
      <c r="D147" s="15">
        <v>35.5</v>
      </c>
      <c r="E147" s="13"/>
      <c r="F147" s="13"/>
    </row>
    <row r="148" spans="1:6" x14ac:dyDescent="0.25">
      <c r="A148" s="3"/>
      <c r="B148" s="1"/>
      <c r="C148" s="1"/>
      <c r="D148" s="15"/>
      <c r="E148" s="32"/>
      <c r="F148" s="13"/>
    </row>
    <row r="149" spans="1:6" x14ac:dyDescent="0.25">
      <c r="A149" s="19"/>
      <c r="B149" s="10" t="s">
        <v>290</v>
      </c>
      <c r="C149" s="10"/>
      <c r="D149" s="16">
        <f>SUM(D143:D147)</f>
        <v>465</v>
      </c>
      <c r="E149" s="33">
        <f>Table1910[[#This Row],[מספר סטודנטים]]/N182</f>
        <v>0.9813577207175519</v>
      </c>
      <c r="F149" s="17">
        <v>1</v>
      </c>
    </row>
    <row r="150" spans="1:6" x14ac:dyDescent="0.25">
      <c r="A150" s="3"/>
      <c r="B150" s="1"/>
      <c r="C150" s="1"/>
      <c r="D150" s="15"/>
      <c r="E150" s="32"/>
      <c r="F150" s="13"/>
    </row>
    <row r="151" spans="1:6" x14ac:dyDescent="0.25">
      <c r="A151" s="3" t="s">
        <v>111</v>
      </c>
      <c r="B151" s="1" t="s">
        <v>112</v>
      </c>
      <c r="C151" s="1">
        <v>326</v>
      </c>
      <c r="D151" s="15">
        <v>218.5</v>
      </c>
      <c r="E151" s="13"/>
      <c r="F151" s="13"/>
    </row>
    <row r="152" spans="1:6" x14ac:dyDescent="0.25">
      <c r="A152" s="3"/>
      <c r="B152" s="1" t="s">
        <v>113</v>
      </c>
      <c r="C152" s="1">
        <v>335</v>
      </c>
      <c r="D152" s="15">
        <v>180.5</v>
      </c>
      <c r="E152" s="13"/>
      <c r="F152" s="13"/>
    </row>
    <row r="153" spans="1:6" x14ac:dyDescent="0.25">
      <c r="A153" s="3"/>
      <c r="B153" s="1" t="s">
        <v>114</v>
      </c>
      <c r="C153" s="1"/>
      <c r="D153" s="15"/>
      <c r="E153" s="13"/>
      <c r="F153" s="13"/>
    </row>
    <row r="154" spans="1:6" x14ac:dyDescent="0.25">
      <c r="A154" s="3"/>
      <c r="B154" s="1" t="s">
        <v>115</v>
      </c>
      <c r="C154" s="1"/>
      <c r="D154" s="15"/>
      <c r="E154" s="13"/>
      <c r="F154" s="13"/>
    </row>
    <row r="155" spans="1:6" x14ac:dyDescent="0.25">
      <c r="A155" s="3"/>
      <c r="B155" s="1" t="s">
        <v>116</v>
      </c>
      <c r="C155" s="1">
        <v>330</v>
      </c>
      <c r="D155" s="15">
        <v>1</v>
      </c>
      <c r="E155" s="13"/>
      <c r="F155" s="13"/>
    </row>
    <row r="156" spans="1:6" x14ac:dyDescent="0.25">
      <c r="A156" s="3"/>
      <c r="B156" s="1"/>
      <c r="C156" s="1"/>
      <c r="D156" s="15"/>
      <c r="E156" s="32"/>
      <c r="F156" s="13"/>
    </row>
    <row r="157" spans="1:6" x14ac:dyDescent="0.25">
      <c r="A157" s="19"/>
      <c r="B157" s="10" t="s">
        <v>291</v>
      </c>
      <c r="C157" s="10"/>
      <c r="D157" s="16">
        <f>SUM(D151:D155)</f>
        <v>400</v>
      </c>
      <c r="E157" s="33">
        <f>Table1910[[#This Row],[מספר סטודנטים]]/N182</f>
        <v>0.84417868448821676</v>
      </c>
      <c r="F157" s="17">
        <v>1</v>
      </c>
    </row>
    <row r="158" spans="1:6" x14ac:dyDescent="0.25">
      <c r="A158" s="3"/>
      <c r="B158" s="1"/>
      <c r="C158" s="1"/>
      <c r="D158" s="15"/>
      <c r="E158" s="32"/>
      <c r="F158" s="13"/>
    </row>
    <row r="159" spans="1:6" x14ac:dyDescent="0.25">
      <c r="A159" s="3" t="s">
        <v>117</v>
      </c>
      <c r="B159" s="1" t="s">
        <v>118</v>
      </c>
      <c r="C159" s="1">
        <v>321</v>
      </c>
      <c r="D159" s="15">
        <v>355</v>
      </c>
      <c r="E159" s="13"/>
      <c r="F159" s="13"/>
    </row>
    <row r="160" spans="1:6" x14ac:dyDescent="0.25">
      <c r="A160" s="3"/>
      <c r="B160" s="1" t="s">
        <v>119</v>
      </c>
      <c r="C160" s="1">
        <v>343</v>
      </c>
      <c r="D160" s="15">
        <v>10.5</v>
      </c>
      <c r="E160" s="13"/>
      <c r="F160" s="13"/>
    </row>
    <row r="161" spans="1:6" x14ac:dyDescent="0.25">
      <c r="A161" s="3"/>
      <c r="B161" s="1" t="s">
        <v>120</v>
      </c>
      <c r="C161" s="1">
        <v>399</v>
      </c>
      <c r="D161" s="15">
        <v>9.5</v>
      </c>
      <c r="E161" s="13"/>
      <c r="F161" s="13"/>
    </row>
    <row r="162" spans="1:6" x14ac:dyDescent="0.25">
      <c r="A162" s="3"/>
      <c r="B162" s="1" t="s">
        <v>121</v>
      </c>
      <c r="C162" s="1">
        <v>337</v>
      </c>
      <c r="D162" s="15">
        <v>18</v>
      </c>
      <c r="E162" s="13"/>
      <c r="F162" s="13"/>
    </row>
    <row r="163" spans="1:6" x14ac:dyDescent="0.25">
      <c r="A163" s="3"/>
      <c r="B163" s="1" t="s">
        <v>122</v>
      </c>
      <c r="C163" s="1">
        <v>320</v>
      </c>
      <c r="D163" s="15">
        <v>88.5</v>
      </c>
      <c r="E163" s="13"/>
      <c r="F163" s="13"/>
    </row>
    <row r="164" spans="1:6" x14ac:dyDescent="0.25">
      <c r="A164" s="3"/>
      <c r="B164" s="1" t="s">
        <v>123</v>
      </c>
      <c r="C164" s="1">
        <v>824</v>
      </c>
      <c r="D164" s="15">
        <v>158.5</v>
      </c>
      <c r="E164" s="13"/>
      <c r="F164" s="13"/>
    </row>
    <row r="165" spans="1:6" x14ac:dyDescent="0.25">
      <c r="A165" s="3"/>
      <c r="B165" s="1" t="s">
        <v>124</v>
      </c>
      <c r="C165" s="1">
        <v>366</v>
      </c>
      <c r="D165" s="15">
        <v>1</v>
      </c>
      <c r="E165" s="13"/>
      <c r="F165" s="13"/>
    </row>
    <row r="166" spans="1:6" x14ac:dyDescent="0.25">
      <c r="A166" s="3"/>
      <c r="B166" s="1"/>
      <c r="C166" s="1"/>
      <c r="D166" s="15"/>
      <c r="E166" s="32"/>
      <c r="F166" s="13"/>
    </row>
    <row r="167" spans="1:6" x14ac:dyDescent="0.25">
      <c r="A167" s="19"/>
      <c r="B167" s="10" t="s">
        <v>297</v>
      </c>
      <c r="C167" s="10"/>
      <c r="D167" s="16">
        <f>SUM(D155:D165)</f>
        <v>1042</v>
      </c>
      <c r="E167" s="33">
        <f>Table1910[[#This Row],[מספר סטודנטים]]/N182</f>
        <v>2.1990854730918046</v>
      </c>
      <c r="F167" s="17">
        <v>2</v>
      </c>
    </row>
    <row r="168" spans="1:6" x14ac:dyDescent="0.25">
      <c r="A168" s="3"/>
      <c r="B168" s="1"/>
      <c r="C168" s="1"/>
      <c r="D168" s="15"/>
      <c r="E168" s="32"/>
      <c r="F168" s="13"/>
    </row>
    <row r="169" spans="1:6" x14ac:dyDescent="0.25">
      <c r="A169" s="3" t="s">
        <v>125</v>
      </c>
      <c r="B169" s="1" t="s">
        <v>126</v>
      </c>
      <c r="C169" s="1">
        <v>322</v>
      </c>
      <c r="D169" s="15">
        <v>644</v>
      </c>
      <c r="E169" s="13"/>
      <c r="F169" s="13"/>
    </row>
    <row r="170" spans="1:6" x14ac:dyDescent="0.25">
      <c r="A170" s="3"/>
      <c r="B170" s="1" t="s">
        <v>127</v>
      </c>
      <c r="C170" s="1">
        <v>379</v>
      </c>
      <c r="D170" s="15">
        <v>1.5</v>
      </c>
      <c r="E170" s="13"/>
      <c r="F170" s="13"/>
    </row>
    <row r="171" spans="1:6" x14ac:dyDescent="0.25">
      <c r="A171" s="3"/>
      <c r="B171" s="1" t="s">
        <v>128</v>
      </c>
      <c r="C171" s="1">
        <v>325</v>
      </c>
      <c r="D171" s="15">
        <v>164</v>
      </c>
      <c r="E171" s="13"/>
      <c r="F171" s="13"/>
    </row>
    <row r="172" spans="1:6" x14ac:dyDescent="0.25">
      <c r="A172" s="3"/>
      <c r="B172" s="1" t="s">
        <v>129</v>
      </c>
      <c r="C172" s="1">
        <v>370</v>
      </c>
      <c r="D172" s="15">
        <v>39.5</v>
      </c>
      <c r="E172" s="13"/>
      <c r="F172" s="13"/>
    </row>
    <row r="173" spans="1:6" x14ac:dyDescent="0.25">
      <c r="A173" s="3"/>
      <c r="B173" s="1" t="s">
        <v>130</v>
      </c>
      <c r="C173" s="1">
        <v>347</v>
      </c>
      <c r="D173" s="15">
        <v>1.5</v>
      </c>
      <c r="E173" s="13"/>
      <c r="F173" s="13"/>
    </row>
    <row r="174" spans="1:6" x14ac:dyDescent="0.25">
      <c r="A174" s="3"/>
      <c r="B174" s="1" t="s">
        <v>131</v>
      </c>
      <c r="C174" s="1">
        <v>331</v>
      </c>
      <c r="D174" s="15">
        <v>3</v>
      </c>
      <c r="E174" s="13"/>
      <c r="F174" s="13"/>
    </row>
    <row r="175" spans="1:6" x14ac:dyDescent="0.25">
      <c r="A175" s="3"/>
      <c r="B175" s="1" t="s">
        <v>132</v>
      </c>
      <c r="C175" s="1">
        <v>352</v>
      </c>
      <c r="D175" s="15">
        <v>2</v>
      </c>
      <c r="E175" s="13"/>
      <c r="F175" s="13"/>
    </row>
    <row r="176" spans="1:6" x14ac:dyDescent="0.25">
      <c r="A176" s="3"/>
      <c r="B176" s="1" t="s">
        <v>133</v>
      </c>
      <c r="C176" s="1">
        <v>380</v>
      </c>
      <c r="D176" s="15">
        <v>0.5</v>
      </c>
      <c r="E176" s="13"/>
      <c r="F176" s="13"/>
    </row>
    <row r="177" spans="1:14" x14ac:dyDescent="0.25">
      <c r="A177" s="3"/>
      <c r="B177" s="1" t="s">
        <v>134</v>
      </c>
      <c r="C177" s="1">
        <v>386</v>
      </c>
      <c r="D177" s="15">
        <v>17</v>
      </c>
      <c r="E177" s="13"/>
      <c r="F177" s="13"/>
    </row>
    <row r="178" spans="1:14" x14ac:dyDescent="0.25">
      <c r="A178" s="3"/>
      <c r="B178" s="1" t="s">
        <v>135</v>
      </c>
      <c r="C178" s="1">
        <v>819</v>
      </c>
      <c r="D178" s="15">
        <v>3.5</v>
      </c>
      <c r="E178" s="13"/>
      <c r="F178" s="13"/>
    </row>
    <row r="179" spans="1:14" x14ac:dyDescent="0.25">
      <c r="A179" s="3"/>
      <c r="B179" s="1"/>
      <c r="C179" s="1"/>
      <c r="D179" s="15"/>
      <c r="E179" s="13"/>
      <c r="F179" s="13"/>
    </row>
    <row r="180" spans="1:14" x14ac:dyDescent="0.25">
      <c r="A180" s="3"/>
      <c r="B180" s="10" t="s">
        <v>292</v>
      </c>
      <c r="C180" s="10"/>
      <c r="D180" s="16">
        <f>SUM(D169:D178)</f>
        <v>876.5</v>
      </c>
      <c r="E180" s="17">
        <f>Table1910[[#This Row],[מספר סטודנטים]]/N182</f>
        <v>1.8498065423848049</v>
      </c>
      <c r="F180" s="17">
        <v>1</v>
      </c>
    </row>
    <row r="181" spans="1:14" ht="15.75" thickBot="1" x14ac:dyDescent="0.3">
      <c r="A181" s="20"/>
      <c r="B181" s="21"/>
      <c r="C181" s="21"/>
      <c r="D181" s="22"/>
      <c r="E181" s="34"/>
      <c r="F181" s="23"/>
    </row>
    <row r="182" spans="1:14" ht="15.75" thickBot="1" x14ac:dyDescent="0.3">
      <c r="A182" s="27" t="s">
        <v>286</v>
      </c>
      <c r="B182" s="28"/>
      <c r="C182" s="28"/>
      <c r="D182" s="29">
        <f>SUM(D120,D130,D137,D149,D157,D167,D180,D141)</f>
        <v>4264.5</v>
      </c>
      <c r="E182" s="35">
        <f>SUM(E118:E180)</f>
        <v>9</v>
      </c>
      <c r="F182" s="31">
        <f>SUM(F120:F181)</f>
        <v>9</v>
      </c>
      <c r="I182" t="s">
        <v>284</v>
      </c>
      <c r="J182">
        <v>9</v>
      </c>
      <c r="M182" t="s">
        <v>260</v>
      </c>
      <c r="N182">
        <f>Table1910[[#This Row],[מספר סטודנטים]]/J182</f>
        <v>473.83333333333331</v>
      </c>
    </row>
    <row r="183" spans="1:14" x14ac:dyDescent="0.25">
      <c r="A183" s="24"/>
      <c r="B183" s="25"/>
      <c r="C183" s="25"/>
      <c r="D183" s="26"/>
      <c r="E183" s="18"/>
      <c r="F183" s="18"/>
    </row>
    <row r="184" spans="1:14" x14ac:dyDescent="0.25">
      <c r="A184" s="3" t="s">
        <v>146</v>
      </c>
      <c r="B184" s="1"/>
      <c r="C184" s="1" t="s">
        <v>248</v>
      </c>
      <c r="D184" s="15">
        <v>1067</v>
      </c>
      <c r="E184" s="13"/>
      <c r="F184" s="13"/>
    </row>
    <row r="185" spans="1:14" x14ac:dyDescent="0.25">
      <c r="A185" s="3"/>
      <c r="B185" s="1"/>
      <c r="C185" s="1">
        <v>880</v>
      </c>
      <c r="D185" s="15">
        <v>0.5</v>
      </c>
      <c r="E185" s="13"/>
      <c r="F185" s="13"/>
    </row>
    <row r="186" spans="1:14" x14ac:dyDescent="0.25">
      <c r="A186" s="3"/>
      <c r="B186" s="1" t="s">
        <v>147</v>
      </c>
      <c r="C186" s="1">
        <v>511</v>
      </c>
      <c r="D186" s="15">
        <v>84.5</v>
      </c>
      <c r="E186" s="13"/>
      <c r="F186" s="13"/>
    </row>
    <row r="187" spans="1:14" x14ac:dyDescent="0.25">
      <c r="A187" s="3"/>
      <c r="B187" s="1"/>
      <c r="C187" s="1"/>
      <c r="D187" s="15"/>
      <c r="E187" s="32"/>
      <c r="F187" s="13"/>
    </row>
    <row r="188" spans="1:14" x14ac:dyDescent="0.25">
      <c r="A188" s="19"/>
      <c r="B188" s="10" t="s">
        <v>293</v>
      </c>
      <c r="C188" s="10"/>
      <c r="D188" s="16">
        <f>SUM(D184:D186)</f>
        <v>1152</v>
      </c>
      <c r="E188" s="33">
        <f>Table1910[[#This Row],[מספר סטודנטים]]/N235</f>
        <v>2.4809763101220388</v>
      </c>
      <c r="F188" s="17">
        <v>3</v>
      </c>
    </row>
    <row r="189" spans="1:14" x14ac:dyDescent="0.25">
      <c r="A189" s="3"/>
      <c r="B189" s="1"/>
      <c r="C189" s="1"/>
      <c r="D189" s="15"/>
      <c r="E189" s="32"/>
      <c r="F189" s="13"/>
    </row>
    <row r="190" spans="1:14" x14ac:dyDescent="0.25">
      <c r="A190" s="3" t="s">
        <v>148</v>
      </c>
      <c r="B190" s="1" t="s">
        <v>149</v>
      </c>
      <c r="C190" s="1">
        <v>899</v>
      </c>
      <c r="D190" s="15">
        <v>13</v>
      </c>
      <c r="E190" s="13"/>
      <c r="F190" s="13"/>
    </row>
    <row r="191" spans="1:14" x14ac:dyDescent="0.25">
      <c r="A191" s="3"/>
      <c r="B191" s="1" t="s">
        <v>150</v>
      </c>
      <c r="C191" s="1">
        <v>521</v>
      </c>
      <c r="D191" s="15">
        <v>1018</v>
      </c>
      <c r="E191" s="13"/>
      <c r="F191" s="13"/>
    </row>
    <row r="192" spans="1:14" x14ac:dyDescent="0.25">
      <c r="A192" s="3"/>
      <c r="B192" s="1" t="s">
        <v>151</v>
      </c>
      <c r="C192" s="1">
        <v>523</v>
      </c>
      <c r="D192" s="15">
        <v>18.5</v>
      </c>
      <c r="E192" s="13"/>
      <c r="F192" s="13"/>
    </row>
    <row r="193" spans="1:6" x14ac:dyDescent="0.25">
      <c r="A193" s="3"/>
      <c r="B193" s="1" t="s">
        <v>153</v>
      </c>
      <c r="C193" s="1">
        <v>586</v>
      </c>
      <c r="D193" s="15">
        <v>66</v>
      </c>
      <c r="E193" s="32"/>
      <c r="F193" s="13"/>
    </row>
    <row r="194" spans="1:6" x14ac:dyDescent="0.25">
      <c r="A194" s="19"/>
      <c r="B194" s="1" t="s">
        <v>154</v>
      </c>
      <c r="C194" s="1">
        <v>587</v>
      </c>
      <c r="D194" s="15">
        <v>48</v>
      </c>
      <c r="E194" s="33"/>
      <c r="F194" s="17"/>
    </row>
    <row r="195" spans="1:6" x14ac:dyDescent="0.25">
      <c r="A195" s="3"/>
      <c r="B195" s="1" t="s">
        <v>155</v>
      </c>
      <c r="C195" s="1">
        <v>890</v>
      </c>
      <c r="D195" s="15">
        <v>0.5</v>
      </c>
      <c r="E195" s="32"/>
      <c r="F195" s="13"/>
    </row>
    <row r="196" spans="1:6" x14ac:dyDescent="0.25">
      <c r="A196" s="3"/>
      <c r="B196" s="1" t="s">
        <v>156</v>
      </c>
      <c r="C196" s="1">
        <v>583</v>
      </c>
      <c r="D196" s="15">
        <v>155.5</v>
      </c>
      <c r="E196" s="13"/>
      <c r="F196" s="13"/>
    </row>
    <row r="197" spans="1:6" x14ac:dyDescent="0.25">
      <c r="A197" s="3"/>
      <c r="B197" s="1" t="s">
        <v>157</v>
      </c>
      <c r="C197" s="1">
        <v>581</v>
      </c>
      <c r="D197" s="22">
        <v>66</v>
      </c>
      <c r="E197" s="13"/>
      <c r="F197" s="13"/>
    </row>
    <row r="198" spans="1:6" x14ac:dyDescent="0.25">
      <c r="A198" s="3"/>
      <c r="B198" s="1"/>
      <c r="C198" s="15"/>
      <c r="D198" s="13"/>
      <c r="E198" s="13"/>
      <c r="F198" s="13"/>
    </row>
    <row r="199" spans="1:6" x14ac:dyDescent="0.25">
      <c r="A199" s="19"/>
      <c r="B199" s="10" t="s">
        <v>298</v>
      </c>
      <c r="C199" s="16"/>
      <c r="D199" s="17">
        <f>SUM(D190:D197)</f>
        <v>1385.5</v>
      </c>
      <c r="E199" s="17">
        <f>Table1910[[#This Row],[מספר סטודנטים]]/N235</f>
        <v>2.9838478104809765</v>
      </c>
      <c r="F199" s="17">
        <v>3</v>
      </c>
    </row>
    <row r="200" spans="1:6" x14ac:dyDescent="0.25">
      <c r="A200" s="3"/>
      <c r="B200" s="1"/>
      <c r="C200" s="15"/>
      <c r="D200" s="13"/>
      <c r="E200" s="13"/>
      <c r="F200" s="13"/>
    </row>
    <row r="201" spans="1:6" x14ac:dyDescent="0.25">
      <c r="A201" s="3" t="s">
        <v>152</v>
      </c>
      <c r="B201" s="1" t="s">
        <v>158</v>
      </c>
      <c r="C201" s="1">
        <v>530</v>
      </c>
      <c r="D201" s="26">
        <v>354.5</v>
      </c>
      <c r="E201" s="13"/>
      <c r="F201" s="13"/>
    </row>
    <row r="202" spans="1:6" x14ac:dyDescent="0.25">
      <c r="A202" s="3"/>
      <c r="B202" s="1" t="s">
        <v>159</v>
      </c>
      <c r="C202" s="1">
        <v>541</v>
      </c>
      <c r="D202" s="15">
        <v>267</v>
      </c>
      <c r="E202" s="13"/>
      <c r="F202" s="13"/>
    </row>
    <row r="203" spans="1:6" x14ac:dyDescent="0.25">
      <c r="A203" s="3"/>
      <c r="B203" s="1" t="s">
        <v>178</v>
      </c>
      <c r="C203" s="1">
        <v>569</v>
      </c>
      <c r="D203" s="22">
        <v>45.5</v>
      </c>
      <c r="E203" s="32"/>
      <c r="F203" s="13"/>
    </row>
    <row r="204" spans="1:6" x14ac:dyDescent="0.25">
      <c r="A204" s="3"/>
      <c r="B204" s="1"/>
      <c r="C204" s="15"/>
      <c r="D204" s="13"/>
      <c r="E204" s="32"/>
      <c r="F204" s="13"/>
    </row>
    <row r="205" spans="1:6" x14ac:dyDescent="0.25">
      <c r="A205" s="3"/>
      <c r="B205" s="10" t="s">
        <v>299</v>
      </c>
      <c r="C205" s="16"/>
      <c r="D205" s="17">
        <f>SUM(D201:D203)</f>
        <v>667</v>
      </c>
      <c r="E205" s="33">
        <f>Table1910[[#This Row],[מספר סטודנטים]]/N235</f>
        <v>1.4364680545585069</v>
      </c>
      <c r="F205" s="17">
        <v>1</v>
      </c>
    </row>
    <row r="206" spans="1:6" x14ac:dyDescent="0.25">
      <c r="A206" s="3"/>
      <c r="B206" s="1"/>
      <c r="C206" s="15"/>
      <c r="D206" s="13"/>
      <c r="E206" s="32"/>
      <c r="F206" s="13"/>
    </row>
    <row r="207" spans="1:6" x14ac:dyDescent="0.25">
      <c r="A207" s="3" t="s">
        <v>160</v>
      </c>
      <c r="B207" s="40" t="s">
        <v>161</v>
      </c>
      <c r="C207" s="1">
        <v>555</v>
      </c>
      <c r="D207" s="26">
        <v>24.5</v>
      </c>
      <c r="E207" s="13"/>
      <c r="F207" s="13"/>
    </row>
    <row r="208" spans="1:6" x14ac:dyDescent="0.25">
      <c r="A208" s="3"/>
      <c r="B208" s="1" t="s">
        <v>162</v>
      </c>
      <c r="C208" s="1">
        <v>560</v>
      </c>
      <c r="D208" s="15">
        <v>189.5</v>
      </c>
      <c r="E208" s="13"/>
      <c r="F208" s="13"/>
    </row>
    <row r="209" spans="1:6" x14ac:dyDescent="0.25">
      <c r="A209" s="3"/>
      <c r="B209" s="1" t="s">
        <v>164</v>
      </c>
      <c r="C209" s="1">
        <v>545</v>
      </c>
      <c r="D209" s="15"/>
      <c r="E209" s="32"/>
      <c r="F209" s="13"/>
    </row>
    <row r="210" spans="1:6" x14ac:dyDescent="0.25">
      <c r="A210" s="3"/>
      <c r="B210" s="1" t="s">
        <v>165</v>
      </c>
      <c r="C210" s="1">
        <v>591</v>
      </c>
      <c r="D210" s="15">
        <v>40.5</v>
      </c>
      <c r="E210" s="32"/>
      <c r="F210" s="13"/>
    </row>
    <row r="211" spans="1:6" x14ac:dyDescent="0.25">
      <c r="A211" s="3"/>
      <c r="B211" s="1" t="s">
        <v>166</v>
      </c>
      <c r="C211" s="1">
        <v>595</v>
      </c>
      <c r="D211" s="15">
        <v>72</v>
      </c>
      <c r="E211" s="32"/>
      <c r="F211" s="13"/>
    </row>
    <row r="212" spans="1:6" x14ac:dyDescent="0.25">
      <c r="A212" s="3"/>
      <c r="B212" s="1" t="s">
        <v>167</v>
      </c>
      <c r="C212" s="1">
        <v>599</v>
      </c>
      <c r="D212" s="15">
        <v>22.5</v>
      </c>
      <c r="E212" s="32"/>
      <c r="F212" s="13"/>
    </row>
    <row r="213" spans="1:6" x14ac:dyDescent="0.25">
      <c r="A213" s="3"/>
      <c r="B213" s="1" t="s">
        <v>168</v>
      </c>
      <c r="C213" s="1">
        <v>589</v>
      </c>
      <c r="D213" s="15"/>
      <c r="E213" s="32"/>
      <c r="F213" s="13"/>
    </row>
    <row r="214" spans="1:6" x14ac:dyDescent="0.25">
      <c r="A214" s="3"/>
      <c r="B214" s="1" t="s">
        <v>169</v>
      </c>
      <c r="C214" s="1">
        <v>590</v>
      </c>
      <c r="D214" s="15"/>
      <c r="E214" s="32"/>
      <c r="F214" s="13"/>
    </row>
    <row r="215" spans="1:6" x14ac:dyDescent="0.25">
      <c r="A215" s="3"/>
      <c r="B215" s="1" t="s">
        <v>170</v>
      </c>
      <c r="C215" s="1">
        <v>592</v>
      </c>
      <c r="D215" s="15">
        <v>1</v>
      </c>
      <c r="E215" s="32"/>
      <c r="F215" s="13"/>
    </row>
    <row r="216" spans="1:6" x14ac:dyDescent="0.25">
      <c r="A216" s="3"/>
      <c r="B216" s="1" t="s">
        <v>171</v>
      </c>
      <c r="C216" s="1">
        <v>596</v>
      </c>
      <c r="D216" s="15"/>
      <c r="E216" s="32"/>
      <c r="F216" s="13"/>
    </row>
    <row r="217" spans="1:6" x14ac:dyDescent="0.25">
      <c r="A217" s="3"/>
      <c r="B217" s="1"/>
      <c r="C217" s="1"/>
      <c r="D217" s="15"/>
      <c r="E217" s="32"/>
      <c r="F217" s="13"/>
    </row>
    <row r="218" spans="1:6" x14ac:dyDescent="0.25">
      <c r="A218" s="19"/>
      <c r="B218" s="10" t="s">
        <v>294</v>
      </c>
      <c r="C218" s="10"/>
      <c r="D218" s="16">
        <f>SUM(D207:D216)</f>
        <v>350</v>
      </c>
      <c r="E218" s="33">
        <f>Table1910[[#This Row],[מספר סטודנטים]]/N235</f>
        <v>0.75376884422110557</v>
      </c>
      <c r="F218" s="17">
        <v>1</v>
      </c>
    </row>
    <row r="219" spans="1:6" x14ac:dyDescent="0.25">
      <c r="A219" s="3"/>
      <c r="B219" s="1"/>
      <c r="C219" s="1"/>
      <c r="D219" s="15"/>
      <c r="E219" s="32"/>
      <c r="F219" s="13"/>
    </row>
    <row r="220" spans="1:6" x14ac:dyDescent="0.25">
      <c r="A220" s="3" t="s">
        <v>172</v>
      </c>
      <c r="B220" s="1" t="s">
        <v>173</v>
      </c>
      <c r="C220" s="1">
        <v>318</v>
      </c>
      <c r="D220" s="15">
        <v>40</v>
      </c>
      <c r="E220" s="32"/>
      <c r="F220" s="13"/>
    </row>
    <row r="221" spans="1:6" x14ac:dyDescent="0.25">
      <c r="A221" s="3"/>
      <c r="B221" s="1" t="s">
        <v>174</v>
      </c>
      <c r="C221" s="1">
        <v>588</v>
      </c>
      <c r="D221" s="15"/>
      <c r="E221" s="32"/>
      <c r="F221" s="13"/>
    </row>
    <row r="222" spans="1:6" x14ac:dyDescent="0.25">
      <c r="A222" s="3"/>
      <c r="B222" s="1" t="s">
        <v>175</v>
      </c>
      <c r="C222" s="1">
        <v>580</v>
      </c>
      <c r="D222" s="15">
        <v>3.5</v>
      </c>
      <c r="E222" s="32"/>
      <c r="F222" s="13"/>
    </row>
    <row r="223" spans="1:6" x14ac:dyDescent="0.25">
      <c r="A223" s="3"/>
      <c r="B223" s="1" t="s">
        <v>176</v>
      </c>
      <c r="C223" s="1">
        <v>532</v>
      </c>
      <c r="D223" s="15">
        <v>107</v>
      </c>
      <c r="E223" s="32"/>
      <c r="F223" s="13"/>
    </row>
    <row r="224" spans="1:6" x14ac:dyDescent="0.25">
      <c r="A224" s="3"/>
      <c r="B224" s="1" t="s">
        <v>177</v>
      </c>
      <c r="C224" s="1">
        <v>570</v>
      </c>
      <c r="D224" s="15">
        <v>384.5</v>
      </c>
      <c r="E224" s="32"/>
      <c r="F224" s="13"/>
    </row>
    <row r="225" spans="1:14" x14ac:dyDescent="0.25">
      <c r="A225" s="3"/>
      <c r="B225" s="1" t="s">
        <v>179</v>
      </c>
      <c r="C225" s="1">
        <v>566</v>
      </c>
      <c r="D225" s="15">
        <v>89</v>
      </c>
      <c r="E225" s="32"/>
      <c r="F225" s="13"/>
    </row>
    <row r="226" spans="1:14" x14ac:dyDescent="0.25">
      <c r="A226" s="3"/>
      <c r="B226" s="1" t="s">
        <v>180</v>
      </c>
      <c r="C226" s="1">
        <v>579</v>
      </c>
      <c r="D226" s="15"/>
      <c r="E226" s="32"/>
      <c r="F226" s="13"/>
    </row>
    <row r="227" spans="1:14" x14ac:dyDescent="0.25">
      <c r="A227" s="3"/>
      <c r="B227" s="1" t="s">
        <v>181</v>
      </c>
      <c r="C227" s="1">
        <v>575</v>
      </c>
      <c r="D227" s="15">
        <v>0.5</v>
      </c>
      <c r="E227" s="32"/>
      <c r="F227" s="13"/>
    </row>
    <row r="228" spans="1:14" x14ac:dyDescent="0.25">
      <c r="A228" s="3"/>
      <c r="B228" s="1" t="s">
        <v>182</v>
      </c>
      <c r="C228" s="1">
        <v>577</v>
      </c>
      <c r="D228" s="15"/>
      <c r="E228" s="32"/>
      <c r="F228" s="13"/>
    </row>
    <row r="229" spans="1:14" x14ac:dyDescent="0.25">
      <c r="A229" s="3"/>
      <c r="B229" s="1" t="s">
        <v>183</v>
      </c>
      <c r="C229" s="1">
        <v>573</v>
      </c>
      <c r="D229" s="15"/>
      <c r="E229" s="32"/>
      <c r="F229" s="13"/>
    </row>
    <row r="230" spans="1:14" x14ac:dyDescent="0.25">
      <c r="A230" s="3"/>
      <c r="B230" s="1" t="s">
        <v>184</v>
      </c>
      <c r="C230" s="1">
        <v>576</v>
      </c>
      <c r="D230" s="15"/>
      <c r="E230" s="32"/>
      <c r="F230" s="13"/>
    </row>
    <row r="231" spans="1:14" x14ac:dyDescent="0.25">
      <c r="A231" s="3"/>
      <c r="B231" s="1" t="s">
        <v>185</v>
      </c>
      <c r="C231" s="1">
        <v>582</v>
      </c>
      <c r="D231" s="15"/>
      <c r="E231" s="32"/>
      <c r="F231" s="13"/>
    </row>
    <row r="232" spans="1:14" x14ac:dyDescent="0.25">
      <c r="A232" s="3"/>
      <c r="B232" s="1"/>
      <c r="C232" s="1"/>
      <c r="D232" s="15"/>
      <c r="E232" s="32"/>
      <c r="F232" s="13"/>
    </row>
    <row r="233" spans="1:14" x14ac:dyDescent="0.25">
      <c r="A233" s="19"/>
      <c r="B233" s="10" t="s">
        <v>295</v>
      </c>
      <c r="C233" s="10"/>
      <c r="D233" s="16">
        <f>SUM(D220:D231)</f>
        <v>624.5</v>
      </c>
      <c r="E233" s="33">
        <f>Table1910[[#This Row],[מספר סטודנטים]]/N235</f>
        <v>1.3449389806173726</v>
      </c>
      <c r="F233" s="17">
        <v>1</v>
      </c>
    </row>
    <row r="234" spans="1:14" ht="15.75" thickBot="1" x14ac:dyDescent="0.3">
      <c r="A234" s="20"/>
      <c r="B234" s="21"/>
      <c r="C234" s="21"/>
      <c r="D234" s="22"/>
      <c r="E234" s="34"/>
      <c r="F234" s="23"/>
    </row>
    <row r="235" spans="1:14" ht="15.75" thickBot="1" x14ac:dyDescent="0.3">
      <c r="A235" s="27" t="s">
        <v>296</v>
      </c>
      <c r="B235" s="28"/>
      <c r="C235" s="28"/>
      <c r="D235" s="29">
        <f>SUM(D188,D199,D218,D233,D205)</f>
        <v>4179</v>
      </c>
      <c r="E235" s="35">
        <f>SUM(E188:E233)</f>
        <v>9</v>
      </c>
      <c r="F235" s="31">
        <f>SUM(F188:F233)</f>
        <v>9</v>
      </c>
      <c r="I235" t="s">
        <v>284</v>
      </c>
      <c r="J235">
        <v>9</v>
      </c>
      <c r="M235" t="s">
        <v>260</v>
      </c>
      <c r="N235">
        <f>Table1910[[#This Row],[מספר סטודנטים]]/J235</f>
        <v>464.33333333333331</v>
      </c>
    </row>
    <row r="236" spans="1:14" x14ac:dyDescent="0.25">
      <c r="A236" s="24"/>
      <c r="B236" s="25"/>
      <c r="C236" s="25"/>
      <c r="D236" s="26"/>
      <c r="E236" s="41"/>
      <c r="F236" s="18"/>
    </row>
    <row r="237" spans="1:14" x14ac:dyDescent="0.25">
      <c r="A237" s="3" t="s">
        <v>186</v>
      </c>
      <c r="B237" s="1" t="s">
        <v>187</v>
      </c>
      <c r="C237" s="1">
        <v>681</v>
      </c>
      <c r="D237" s="15">
        <v>389.5</v>
      </c>
      <c r="E237" s="32"/>
      <c r="F237" s="13"/>
    </row>
    <row r="238" spans="1:14" x14ac:dyDescent="0.25">
      <c r="A238" s="3"/>
      <c r="B238" s="1" t="s">
        <v>188</v>
      </c>
      <c r="C238" s="1">
        <v>601</v>
      </c>
      <c r="D238" s="15">
        <v>544.5</v>
      </c>
      <c r="E238" s="32"/>
      <c r="F238" s="13"/>
    </row>
    <row r="239" spans="1:14" x14ac:dyDescent="0.25">
      <c r="A239" s="3"/>
      <c r="B239" s="1" t="s">
        <v>189</v>
      </c>
      <c r="C239" s="1">
        <v>699</v>
      </c>
      <c r="D239" s="15">
        <v>0.5</v>
      </c>
      <c r="E239" s="32"/>
      <c r="F239" s="13"/>
    </row>
    <row r="240" spans="1:14" x14ac:dyDescent="0.25">
      <c r="A240" s="3"/>
      <c r="B240" s="1"/>
      <c r="C240" s="1"/>
      <c r="D240" s="15"/>
      <c r="E240" s="32"/>
      <c r="F240" s="13"/>
    </row>
    <row r="241" spans="1:6" x14ac:dyDescent="0.25">
      <c r="A241" s="19"/>
      <c r="B241" s="10" t="s">
        <v>301</v>
      </c>
      <c r="C241" s="10"/>
      <c r="D241" s="16">
        <f>SUM(D237:D239)</f>
        <v>934.5</v>
      </c>
      <c r="E241" s="33">
        <f>Table1910[[#This Row],[מספר סטודנטים]]/N277</f>
        <v>2.1682134570765661</v>
      </c>
      <c r="F241" s="17">
        <v>2</v>
      </c>
    </row>
    <row r="242" spans="1:6" x14ac:dyDescent="0.25">
      <c r="A242" s="3"/>
      <c r="B242" s="1"/>
      <c r="C242" s="1"/>
      <c r="D242" s="15"/>
      <c r="E242" s="32"/>
      <c r="F242" s="13"/>
    </row>
    <row r="243" spans="1:6" x14ac:dyDescent="0.25">
      <c r="A243" s="3" t="s">
        <v>190</v>
      </c>
      <c r="B243" s="1" t="s">
        <v>191</v>
      </c>
      <c r="C243" s="1">
        <v>611</v>
      </c>
      <c r="D243" s="15">
        <v>391.5</v>
      </c>
      <c r="E243" s="32"/>
      <c r="F243" s="13"/>
    </row>
    <row r="244" spans="1:6" x14ac:dyDescent="0.25">
      <c r="A244" s="3"/>
      <c r="B244" s="1" t="s">
        <v>192</v>
      </c>
      <c r="C244" s="1">
        <v>617</v>
      </c>
      <c r="D244" s="15">
        <v>66.5</v>
      </c>
      <c r="E244" s="32"/>
      <c r="F244" s="13"/>
    </row>
    <row r="245" spans="1:6" x14ac:dyDescent="0.25">
      <c r="A245" s="3"/>
      <c r="B245" s="1"/>
      <c r="C245" s="1"/>
      <c r="D245" s="15"/>
      <c r="E245" s="32"/>
      <c r="F245" s="13"/>
    </row>
    <row r="246" spans="1:6" x14ac:dyDescent="0.25">
      <c r="A246" s="19"/>
      <c r="B246" s="10" t="s">
        <v>300</v>
      </c>
      <c r="C246" s="10"/>
      <c r="D246" s="16">
        <f>SUM(D243:D244)</f>
        <v>458</v>
      </c>
      <c r="E246" s="33">
        <f>Table1910[[#This Row],[מספר סטודנטים]]/N277</f>
        <v>1.0626450116009281</v>
      </c>
      <c r="F246" s="17">
        <v>1</v>
      </c>
    </row>
    <row r="247" spans="1:6" x14ac:dyDescent="0.25">
      <c r="A247" s="3"/>
      <c r="B247" s="1"/>
      <c r="C247" s="1"/>
      <c r="D247" s="15"/>
      <c r="E247" s="32"/>
      <c r="F247" s="13"/>
    </row>
    <row r="248" spans="1:6" x14ac:dyDescent="0.25">
      <c r="A248" s="3" t="s">
        <v>193</v>
      </c>
      <c r="B248" s="1" t="s">
        <v>194</v>
      </c>
      <c r="C248" s="1">
        <v>602</v>
      </c>
      <c r="D248" s="15">
        <v>637</v>
      </c>
      <c r="E248" s="32"/>
      <c r="F248" s="13"/>
    </row>
    <row r="249" spans="1:6" x14ac:dyDescent="0.25">
      <c r="A249" s="3"/>
      <c r="B249" s="1" t="s">
        <v>195</v>
      </c>
      <c r="C249" s="1">
        <v>603</v>
      </c>
      <c r="D249" s="15">
        <v>96</v>
      </c>
      <c r="E249" s="32"/>
      <c r="F249" s="13"/>
    </row>
    <row r="250" spans="1:6" x14ac:dyDescent="0.25">
      <c r="A250" s="3"/>
      <c r="B250" s="1" t="s">
        <v>196</v>
      </c>
      <c r="C250" s="1">
        <v>616</v>
      </c>
      <c r="D250" s="15">
        <v>23</v>
      </c>
      <c r="E250" s="32"/>
      <c r="F250" s="13"/>
    </row>
    <row r="251" spans="1:6" x14ac:dyDescent="0.25">
      <c r="A251" s="3"/>
      <c r="B251" s="1" t="s">
        <v>197</v>
      </c>
      <c r="C251" s="1">
        <v>630</v>
      </c>
      <c r="D251" s="15">
        <v>51</v>
      </c>
      <c r="E251" s="32"/>
      <c r="F251" s="13"/>
    </row>
    <row r="252" spans="1:6" x14ac:dyDescent="0.25">
      <c r="A252" s="3"/>
      <c r="B252" s="1" t="s">
        <v>198</v>
      </c>
      <c r="C252" s="1">
        <v>698</v>
      </c>
      <c r="D252" s="15">
        <v>12</v>
      </c>
      <c r="E252" s="32"/>
      <c r="F252" s="13"/>
    </row>
    <row r="253" spans="1:6" x14ac:dyDescent="0.25">
      <c r="A253" s="3"/>
      <c r="B253" s="1"/>
      <c r="C253" s="1"/>
      <c r="D253" s="15"/>
      <c r="E253" s="32"/>
      <c r="F253" s="13"/>
    </row>
    <row r="254" spans="1:6" x14ac:dyDescent="0.25">
      <c r="A254" s="19"/>
      <c r="B254" s="10" t="s">
        <v>302</v>
      </c>
      <c r="C254" s="10"/>
      <c r="D254" s="16">
        <f>SUM(D248:D252)</f>
        <v>819</v>
      </c>
      <c r="E254" s="33">
        <f>Table1910[[#This Row],[מספר סטודנטים]]/N277</f>
        <v>1.9002320185614849</v>
      </c>
      <c r="F254" s="17">
        <v>2</v>
      </c>
    </row>
    <row r="255" spans="1:6" x14ac:dyDescent="0.25">
      <c r="A255" s="3"/>
      <c r="B255" s="1"/>
      <c r="C255" s="1"/>
      <c r="D255" s="15"/>
      <c r="E255" s="32"/>
      <c r="F255" s="13"/>
    </row>
    <row r="256" spans="1:6" x14ac:dyDescent="0.25">
      <c r="A256" s="3" t="s">
        <v>199</v>
      </c>
      <c r="B256" s="1" t="s">
        <v>200</v>
      </c>
      <c r="C256" s="1">
        <v>606</v>
      </c>
      <c r="D256" s="15">
        <v>329.5</v>
      </c>
      <c r="E256" s="32"/>
      <c r="F256" s="13"/>
    </row>
    <row r="257" spans="1:6" x14ac:dyDescent="0.25">
      <c r="A257" s="3"/>
      <c r="B257" s="1" t="s">
        <v>201</v>
      </c>
      <c r="C257" s="1">
        <v>608</v>
      </c>
      <c r="D257" s="15">
        <v>198</v>
      </c>
      <c r="E257" s="32"/>
      <c r="F257" s="13"/>
    </row>
    <row r="258" spans="1:6" x14ac:dyDescent="0.25">
      <c r="A258" s="3"/>
      <c r="B258" s="1" t="s">
        <v>202</v>
      </c>
      <c r="C258" s="1"/>
      <c r="D258" s="15"/>
      <c r="E258" s="32"/>
      <c r="F258" s="13"/>
    </row>
    <row r="259" spans="1:6" x14ac:dyDescent="0.25">
      <c r="A259" s="3"/>
      <c r="B259" s="1" t="s">
        <v>203</v>
      </c>
      <c r="C259" s="1">
        <v>610</v>
      </c>
      <c r="D259" s="15">
        <v>192</v>
      </c>
      <c r="E259" s="32"/>
      <c r="F259" s="13"/>
    </row>
    <row r="260" spans="1:6" x14ac:dyDescent="0.25">
      <c r="A260" s="3"/>
      <c r="B260" s="1" t="s">
        <v>204</v>
      </c>
      <c r="C260" s="1"/>
      <c r="D260" s="15"/>
      <c r="E260" s="32"/>
      <c r="F260" s="13"/>
    </row>
    <row r="261" spans="1:6" x14ac:dyDescent="0.25">
      <c r="A261" s="3"/>
      <c r="B261" s="1" t="s">
        <v>205</v>
      </c>
      <c r="C261" s="1">
        <v>618</v>
      </c>
      <c r="D261" s="15">
        <v>16.5</v>
      </c>
      <c r="E261" s="32"/>
      <c r="F261" s="13"/>
    </row>
    <row r="262" spans="1:6" x14ac:dyDescent="0.25">
      <c r="A262" s="3"/>
      <c r="B262" s="1" t="s">
        <v>206</v>
      </c>
      <c r="C262" s="1">
        <v>619</v>
      </c>
      <c r="D262" s="15">
        <v>5</v>
      </c>
      <c r="E262" s="32"/>
      <c r="F262" s="13"/>
    </row>
    <row r="263" spans="1:6" x14ac:dyDescent="0.25">
      <c r="A263" s="3"/>
      <c r="B263" s="1" t="s">
        <v>207</v>
      </c>
      <c r="C263" s="1">
        <v>607</v>
      </c>
      <c r="D263" s="15">
        <v>215</v>
      </c>
      <c r="E263" s="32"/>
      <c r="F263" s="13"/>
    </row>
    <row r="264" spans="1:6" x14ac:dyDescent="0.25">
      <c r="A264" s="3"/>
      <c r="B264" s="1" t="s">
        <v>208</v>
      </c>
      <c r="C264" s="1">
        <v>627</v>
      </c>
      <c r="D264" s="15">
        <v>54</v>
      </c>
      <c r="E264" s="32"/>
      <c r="F264" s="13"/>
    </row>
    <row r="265" spans="1:6" x14ac:dyDescent="0.25">
      <c r="A265" s="3"/>
      <c r="B265" s="1"/>
      <c r="C265" s="1"/>
      <c r="D265" s="15"/>
      <c r="E265" s="32"/>
      <c r="F265" s="13"/>
    </row>
    <row r="266" spans="1:6" x14ac:dyDescent="0.25">
      <c r="A266" s="19"/>
      <c r="B266" s="10" t="s">
        <v>303</v>
      </c>
      <c r="C266" s="10"/>
      <c r="D266" s="16">
        <f>SUM(D256:D264)</f>
        <v>1010</v>
      </c>
      <c r="E266" s="33">
        <f>Table1910[[#This Row],[מספר סטודנטים]]/N277</f>
        <v>2.3433874709976799</v>
      </c>
      <c r="F266" s="17">
        <v>2</v>
      </c>
    </row>
    <row r="267" spans="1:6" x14ac:dyDescent="0.25">
      <c r="A267" s="3"/>
      <c r="B267" s="1"/>
      <c r="C267" s="1"/>
      <c r="D267" s="15"/>
      <c r="E267" s="32"/>
      <c r="F267" s="13"/>
    </row>
    <row r="268" spans="1:6" x14ac:dyDescent="0.25">
      <c r="A268" s="3" t="s">
        <v>209</v>
      </c>
      <c r="B268" s="1" t="s">
        <v>210</v>
      </c>
      <c r="C268" s="1">
        <v>621</v>
      </c>
      <c r="D268" s="15">
        <v>485</v>
      </c>
      <c r="E268" s="32"/>
      <c r="F268" s="13"/>
    </row>
    <row r="269" spans="1:6" x14ac:dyDescent="0.25">
      <c r="A269" s="3"/>
      <c r="B269" s="1" t="s">
        <v>211</v>
      </c>
      <c r="C269" s="1">
        <v>624</v>
      </c>
      <c r="D269" s="15">
        <v>32</v>
      </c>
      <c r="E269" s="32"/>
      <c r="F269" s="13"/>
    </row>
    <row r="270" spans="1:6" x14ac:dyDescent="0.25">
      <c r="A270" s="3"/>
      <c r="B270" s="1" t="s">
        <v>212</v>
      </c>
      <c r="C270" s="1">
        <v>626</v>
      </c>
      <c r="D270" s="15">
        <v>8</v>
      </c>
      <c r="E270" s="32"/>
      <c r="F270" s="13"/>
    </row>
    <row r="271" spans="1:6" x14ac:dyDescent="0.25">
      <c r="A271" s="3"/>
      <c r="B271" s="1" t="s">
        <v>213</v>
      </c>
      <c r="C271" s="1">
        <v>625</v>
      </c>
      <c r="D271" s="15">
        <v>37</v>
      </c>
      <c r="E271" s="32"/>
      <c r="F271" s="13"/>
    </row>
    <row r="272" spans="1:6" x14ac:dyDescent="0.25">
      <c r="A272" s="3"/>
      <c r="B272" s="1" t="s">
        <v>214</v>
      </c>
      <c r="C272" s="1">
        <v>628</v>
      </c>
      <c r="D272" s="15">
        <v>11.5</v>
      </c>
      <c r="E272" s="32"/>
      <c r="F272" s="13"/>
    </row>
    <row r="273" spans="1:14" x14ac:dyDescent="0.25">
      <c r="A273" s="3"/>
      <c r="B273" s="1" t="s">
        <v>215</v>
      </c>
      <c r="C273" s="1">
        <v>640</v>
      </c>
      <c r="D273" s="15">
        <v>84</v>
      </c>
      <c r="E273" s="32"/>
      <c r="F273" s="13"/>
    </row>
    <row r="274" spans="1:14" x14ac:dyDescent="0.25">
      <c r="A274" s="3"/>
      <c r="B274" s="1"/>
      <c r="C274" s="1"/>
      <c r="D274" s="15"/>
      <c r="E274" s="32"/>
      <c r="F274" s="13"/>
    </row>
    <row r="275" spans="1:14" x14ac:dyDescent="0.25">
      <c r="A275" s="19"/>
      <c r="B275" s="10" t="s">
        <v>305</v>
      </c>
      <c r="C275" s="10"/>
      <c r="D275" s="16">
        <f>SUM(D268:D273)</f>
        <v>657.5</v>
      </c>
      <c r="E275" s="33">
        <f>Table1910[[#This Row],[מספר סטודנטים]]/N277</f>
        <v>1.5255220417633411</v>
      </c>
      <c r="F275" s="17">
        <v>2</v>
      </c>
    </row>
    <row r="276" spans="1:14" ht="15.75" thickBot="1" x14ac:dyDescent="0.3">
      <c r="A276" s="20"/>
      <c r="B276" s="21"/>
      <c r="C276" s="21"/>
      <c r="D276" s="22"/>
      <c r="E276" s="34"/>
      <c r="F276" s="23"/>
    </row>
    <row r="277" spans="1:14" ht="15.75" thickBot="1" x14ac:dyDescent="0.3">
      <c r="A277" s="27" t="s">
        <v>304</v>
      </c>
      <c r="B277" s="28"/>
      <c r="C277" s="28"/>
      <c r="D277" s="29">
        <f>SUM(D241,D246,D254,D266,D275)</f>
        <v>3879</v>
      </c>
      <c r="E277" s="35">
        <f>SUM(E237:E275)</f>
        <v>9</v>
      </c>
      <c r="F277" s="31">
        <f>SUM(F237:F275)</f>
        <v>9</v>
      </c>
      <c r="I277" t="s">
        <v>284</v>
      </c>
      <c r="J277">
        <v>9</v>
      </c>
      <c r="M277" t="s">
        <v>260</v>
      </c>
      <c r="N277">
        <f>D277/J277</f>
        <v>431</v>
      </c>
    </row>
    <row r="278" spans="1:14" x14ac:dyDescent="0.25">
      <c r="A278" s="24"/>
      <c r="B278" s="25"/>
      <c r="C278" s="25"/>
      <c r="D278" s="26"/>
      <c r="E278" s="41"/>
      <c r="F278" s="18"/>
    </row>
    <row r="279" spans="1:14" x14ac:dyDescent="0.25">
      <c r="A279" s="3" t="s">
        <v>216</v>
      </c>
      <c r="B279" s="1" t="s">
        <v>217</v>
      </c>
      <c r="C279" s="1">
        <v>710</v>
      </c>
      <c r="D279" s="15">
        <v>243.5</v>
      </c>
      <c r="E279" s="32"/>
      <c r="F279" s="13"/>
    </row>
    <row r="280" spans="1:14" x14ac:dyDescent="0.25">
      <c r="A280" s="3"/>
      <c r="B280" s="1" t="s">
        <v>218</v>
      </c>
      <c r="C280" s="1">
        <v>713</v>
      </c>
      <c r="D280" s="15">
        <v>29</v>
      </c>
      <c r="E280" s="32"/>
      <c r="F280" s="13"/>
    </row>
    <row r="281" spans="1:14" x14ac:dyDescent="0.25">
      <c r="A281" s="3"/>
      <c r="B281" s="1" t="s">
        <v>219</v>
      </c>
      <c r="C281" s="1">
        <v>714</v>
      </c>
      <c r="D281" s="15">
        <v>28</v>
      </c>
      <c r="E281" s="32"/>
      <c r="F281" s="13"/>
    </row>
    <row r="282" spans="1:14" x14ac:dyDescent="0.25">
      <c r="A282" s="3"/>
      <c r="B282" s="1" t="s">
        <v>220</v>
      </c>
      <c r="C282" s="1">
        <v>715</v>
      </c>
      <c r="D282" s="15">
        <v>221.5</v>
      </c>
      <c r="E282" s="32"/>
      <c r="F282" s="13"/>
    </row>
    <row r="283" spans="1:14" x14ac:dyDescent="0.25">
      <c r="A283" s="3"/>
      <c r="B283" s="1" t="s">
        <v>221</v>
      </c>
      <c r="C283" s="1">
        <v>716</v>
      </c>
      <c r="D283" s="15">
        <v>102.5</v>
      </c>
      <c r="E283" s="32"/>
      <c r="F283" s="13"/>
    </row>
    <row r="284" spans="1:14" x14ac:dyDescent="0.25">
      <c r="A284" s="3"/>
      <c r="B284" s="1" t="s">
        <v>222</v>
      </c>
      <c r="C284" s="1">
        <v>721</v>
      </c>
      <c r="D284" s="15">
        <v>33</v>
      </c>
      <c r="E284" s="32"/>
      <c r="F284" s="13"/>
    </row>
    <row r="285" spans="1:14" x14ac:dyDescent="0.25">
      <c r="A285" s="3"/>
      <c r="B285" s="1" t="s">
        <v>223</v>
      </c>
      <c r="C285" s="1">
        <v>724</v>
      </c>
      <c r="D285" s="15">
        <v>69</v>
      </c>
      <c r="E285" s="32"/>
      <c r="F285" s="13"/>
    </row>
    <row r="286" spans="1:14" x14ac:dyDescent="0.25">
      <c r="A286" s="3"/>
      <c r="B286" s="1" t="s">
        <v>224</v>
      </c>
      <c r="C286" s="1">
        <v>728</v>
      </c>
      <c r="D286" s="15">
        <v>11</v>
      </c>
      <c r="E286" s="32"/>
      <c r="F286" s="13"/>
    </row>
    <row r="287" spans="1:14" x14ac:dyDescent="0.25">
      <c r="A287" s="3"/>
      <c r="B287" s="1" t="s">
        <v>225</v>
      </c>
      <c r="C287" s="1">
        <v>755</v>
      </c>
      <c r="D287" s="15">
        <v>15</v>
      </c>
      <c r="E287" s="32"/>
      <c r="F287" s="13"/>
    </row>
    <row r="288" spans="1:14" x14ac:dyDescent="0.25">
      <c r="A288" s="3"/>
      <c r="B288" s="1" t="s">
        <v>226</v>
      </c>
      <c r="C288" s="1">
        <v>791</v>
      </c>
      <c r="D288" s="15">
        <v>36.5</v>
      </c>
      <c r="E288" s="32"/>
      <c r="F288" s="13"/>
    </row>
    <row r="289" spans="1:6" x14ac:dyDescent="0.25">
      <c r="A289" s="3"/>
      <c r="B289" s="1" t="s">
        <v>227</v>
      </c>
      <c r="C289" s="1">
        <v>792</v>
      </c>
      <c r="D289" s="15">
        <v>28</v>
      </c>
      <c r="E289" s="32"/>
      <c r="F289" s="13"/>
    </row>
    <row r="290" spans="1:6" x14ac:dyDescent="0.25">
      <c r="A290" s="3"/>
      <c r="B290" s="1" t="s">
        <v>228</v>
      </c>
      <c r="C290" s="1">
        <v>731</v>
      </c>
      <c r="D290" s="15">
        <v>18</v>
      </c>
      <c r="E290" s="32"/>
      <c r="F290" s="13"/>
    </row>
    <row r="291" spans="1:6" x14ac:dyDescent="0.25">
      <c r="A291" s="3"/>
      <c r="B291" s="1"/>
      <c r="C291" s="1"/>
      <c r="D291" s="15"/>
      <c r="E291" s="32"/>
      <c r="F291" s="13"/>
    </row>
    <row r="292" spans="1:6" x14ac:dyDescent="0.25">
      <c r="A292" s="19"/>
      <c r="B292" s="10" t="s">
        <v>306</v>
      </c>
      <c r="C292" s="10"/>
      <c r="D292" s="16">
        <f>SUM(D279:D290)</f>
        <v>835</v>
      </c>
      <c r="E292" s="33">
        <f>Table1910[[#This Row],[מספר סטודנטים]]/M311</f>
        <v>1.9684111268269684</v>
      </c>
      <c r="F292" s="17">
        <v>2</v>
      </c>
    </row>
    <row r="293" spans="1:6" x14ac:dyDescent="0.25">
      <c r="A293" s="3"/>
      <c r="B293" s="1"/>
      <c r="C293" s="1"/>
      <c r="D293" s="15"/>
      <c r="E293" s="32"/>
      <c r="F293" s="13"/>
    </row>
    <row r="294" spans="1:6" x14ac:dyDescent="0.25">
      <c r="A294" s="3" t="s">
        <v>229</v>
      </c>
      <c r="B294" s="1" t="s">
        <v>230</v>
      </c>
      <c r="C294" s="1">
        <v>717</v>
      </c>
      <c r="D294" s="15">
        <v>101</v>
      </c>
      <c r="E294" s="32"/>
      <c r="F294" s="13"/>
    </row>
    <row r="295" spans="1:6" x14ac:dyDescent="0.25">
      <c r="A295" s="3"/>
      <c r="B295" s="1" t="s">
        <v>231</v>
      </c>
      <c r="C295" s="1">
        <v>729</v>
      </c>
      <c r="D295" s="15">
        <v>51</v>
      </c>
      <c r="E295" s="32"/>
      <c r="F295" s="13"/>
    </row>
    <row r="296" spans="1:6" x14ac:dyDescent="0.25">
      <c r="A296" s="3"/>
      <c r="B296" s="1" t="s">
        <v>232</v>
      </c>
      <c r="C296" s="1">
        <v>795</v>
      </c>
      <c r="D296" s="15">
        <v>9</v>
      </c>
      <c r="E296" s="32"/>
      <c r="F296" s="13"/>
    </row>
    <row r="297" spans="1:6" x14ac:dyDescent="0.25">
      <c r="A297" s="3"/>
      <c r="B297" s="1" t="s">
        <v>233</v>
      </c>
      <c r="C297" s="1">
        <v>712</v>
      </c>
      <c r="D297" s="15">
        <v>295.5</v>
      </c>
      <c r="E297" s="32"/>
      <c r="F297" s="13"/>
    </row>
    <row r="298" spans="1:6" x14ac:dyDescent="0.25">
      <c r="A298" s="3"/>
      <c r="B298" s="1" t="s">
        <v>234</v>
      </c>
      <c r="C298" s="1">
        <v>722</v>
      </c>
      <c r="D298" s="15">
        <v>216.5</v>
      </c>
      <c r="E298" s="32"/>
      <c r="F298" s="13"/>
    </row>
    <row r="299" spans="1:6" x14ac:dyDescent="0.25">
      <c r="A299" s="3"/>
      <c r="B299" s="1" t="s">
        <v>235</v>
      </c>
      <c r="C299" s="1">
        <v>723</v>
      </c>
      <c r="D299" s="15">
        <v>68</v>
      </c>
      <c r="E299" s="32"/>
      <c r="F299" s="13"/>
    </row>
    <row r="300" spans="1:6" x14ac:dyDescent="0.25">
      <c r="A300" s="3"/>
      <c r="B300" s="1" t="s">
        <v>236</v>
      </c>
      <c r="C300" s="1"/>
      <c r="D300" s="15"/>
      <c r="E300" s="32"/>
      <c r="F300" s="13"/>
    </row>
    <row r="301" spans="1:6" x14ac:dyDescent="0.25">
      <c r="A301" s="3"/>
      <c r="B301" s="1" t="s">
        <v>237</v>
      </c>
      <c r="C301" s="1">
        <v>718</v>
      </c>
      <c r="D301" s="15">
        <v>239</v>
      </c>
      <c r="E301" s="32"/>
      <c r="F301" s="13"/>
    </row>
    <row r="302" spans="1:6" x14ac:dyDescent="0.25">
      <c r="A302" s="3"/>
      <c r="B302" s="1" t="s">
        <v>238</v>
      </c>
      <c r="C302" s="1">
        <v>730</v>
      </c>
      <c r="D302" s="15">
        <v>156</v>
      </c>
      <c r="E302" s="32"/>
      <c r="F302" s="13"/>
    </row>
    <row r="303" spans="1:6" x14ac:dyDescent="0.25">
      <c r="A303" s="3"/>
      <c r="B303" s="1" t="s">
        <v>239</v>
      </c>
      <c r="C303" s="1">
        <v>734</v>
      </c>
      <c r="D303" s="15">
        <v>1</v>
      </c>
      <c r="E303" s="32"/>
      <c r="F303" s="13"/>
    </row>
    <row r="304" spans="1:6" x14ac:dyDescent="0.25">
      <c r="A304" s="3"/>
      <c r="B304" s="1" t="s">
        <v>240</v>
      </c>
      <c r="C304" s="1">
        <v>735</v>
      </c>
      <c r="D304" s="15">
        <v>82</v>
      </c>
      <c r="E304" s="32"/>
      <c r="F304" s="13"/>
    </row>
    <row r="305" spans="1:13" x14ac:dyDescent="0.25">
      <c r="A305" s="3"/>
      <c r="B305" s="1" t="s">
        <v>241</v>
      </c>
      <c r="C305" s="1">
        <v>736</v>
      </c>
      <c r="D305" s="15">
        <v>21</v>
      </c>
      <c r="E305" s="32"/>
      <c r="F305" s="13"/>
    </row>
    <row r="306" spans="1:13" x14ac:dyDescent="0.25">
      <c r="A306" s="3"/>
      <c r="B306" s="1" t="s">
        <v>242</v>
      </c>
      <c r="C306" s="1">
        <v>794</v>
      </c>
      <c r="D306" s="15">
        <v>13</v>
      </c>
      <c r="E306" s="32"/>
      <c r="F306" s="13"/>
    </row>
    <row r="307" spans="1:13" x14ac:dyDescent="0.25">
      <c r="A307" s="3"/>
      <c r="B307" s="1" t="s">
        <v>243</v>
      </c>
      <c r="C307" s="1">
        <v>793</v>
      </c>
      <c r="D307" s="15">
        <v>33</v>
      </c>
      <c r="E307" s="32"/>
      <c r="F307" s="13"/>
    </row>
    <row r="308" spans="1:13" x14ac:dyDescent="0.25">
      <c r="A308" s="3"/>
      <c r="B308" s="1"/>
      <c r="C308" s="1"/>
      <c r="D308" s="15"/>
      <c r="E308" s="32"/>
      <c r="F308" s="13"/>
    </row>
    <row r="309" spans="1:13" x14ac:dyDescent="0.25">
      <c r="A309" s="19"/>
      <c r="B309" s="10" t="s">
        <v>307</v>
      </c>
      <c r="C309" s="10"/>
      <c r="D309" s="16">
        <f>SUM(D294:D307)</f>
        <v>1286</v>
      </c>
      <c r="E309" s="33">
        <f>Table1910[[#This Row],[מספר סטודנטים]]/M311</f>
        <v>3.0315888731730318</v>
      </c>
      <c r="F309" s="17">
        <v>3</v>
      </c>
    </row>
    <row r="310" spans="1:13" ht="15.75" thickBot="1" x14ac:dyDescent="0.3">
      <c r="A310" s="20"/>
      <c r="B310" s="21"/>
      <c r="C310" s="21"/>
      <c r="D310" s="22"/>
      <c r="E310" s="34"/>
      <c r="F310" s="23"/>
    </row>
    <row r="311" spans="1:13" ht="15.75" thickBot="1" x14ac:dyDescent="0.3">
      <c r="A311" s="27" t="s">
        <v>308</v>
      </c>
      <c r="B311" s="28"/>
      <c r="C311" s="28"/>
      <c r="D311" s="29">
        <f>SUM(D292,D309)</f>
        <v>2121</v>
      </c>
      <c r="E311" s="35">
        <f>SUM(E279:E309)</f>
        <v>5</v>
      </c>
      <c r="F311" s="31">
        <f>SUM(F279:F309)</f>
        <v>5</v>
      </c>
      <c r="I311" t="s">
        <v>284</v>
      </c>
      <c r="J311">
        <v>5</v>
      </c>
      <c r="L311" t="s">
        <v>260</v>
      </c>
      <c r="M311">
        <f>Table1910[[#This Row],[מספר סטודנטים]]/J311</f>
        <v>424.2</v>
      </c>
    </row>
    <row r="312" spans="1:13" x14ac:dyDescent="0.25">
      <c r="A312" s="24"/>
      <c r="B312" s="25"/>
      <c r="C312" s="25"/>
      <c r="D312" s="38"/>
      <c r="E312" s="41"/>
      <c r="F312" s="1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חלוקת מנדטים</vt:lpstr>
      <vt:lpstr>אזורי בחירה - הצעה מקורית</vt:lpstr>
      <vt:lpstr>אזורי בחירה - לאחר שינויים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xqwar</dc:creator>
  <cp:lastModifiedBy>xqwar</cp:lastModifiedBy>
  <dcterms:created xsi:type="dcterms:W3CDTF">2020-12-10T22:16:58Z</dcterms:created>
  <dcterms:modified xsi:type="dcterms:W3CDTF">2020-12-11T14:34:36Z</dcterms:modified>
</cp:coreProperties>
</file>