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al_msi\Documents\Portfolio_projects\Excel\Projects\Karnataka_Budget_Analysis_2020_2025\Extracted_Data\"/>
    </mc:Choice>
  </mc:AlternateContent>
  <xr:revisionPtr revIDLastSave="0" documentId="13_ncr:1_{E8F38B6F-C0A0-449B-8216-F1CE9A2AC7D0}" xr6:coauthVersionLast="47" xr6:coauthVersionMax="47" xr10:uidLastSave="{00000000-0000-0000-0000-000000000000}"/>
  <bookViews>
    <workbookView xWindow="-108" yWindow="-108" windowWidth="23256" windowHeight="12456" firstSheet="2" activeTab="6" xr2:uid="{F7F39550-8FD0-4A7A-A898-0F0ABD98AC98}"/>
  </bookViews>
  <sheets>
    <sheet name="Receipts" sheetId="1" r:id="rId1"/>
    <sheet name="Expenditure" sheetId="2" r:id="rId2"/>
    <sheet name="Deficit_Surplus" sheetId="3" r:id="rId3"/>
    <sheet name="BE_Priorities" sheetId="4" r:id="rId4"/>
    <sheet name="RE_analysis" sheetId="6" r:id="rId5"/>
    <sheet name="BE_Vs_RE_Corrections" sheetId="7" r:id="rId6"/>
    <sheet name="Execution_Vs_BE" sheetId="11" r:id="rId7"/>
    <sheet name="Execution_Vs_RE" sheetId="12" r:id="rId8"/>
    <sheet name="BE_Receipts_Priorities" sheetId="21" r:id="rId9"/>
    <sheet name="RE_Receipts_Analysis" sheetId="22" r:id="rId10"/>
    <sheet name="Receipts_BE_Vs_RE_Corrections" sheetId="25" r:id="rId11"/>
    <sheet name="Receipts_Execution_Vs_BE" sheetId="26" r:id="rId12"/>
    <sheet name="Receipts_Execution_Vs_RE" sheetId="27" r:id="rId13"/>
    <sheet name="Public_BE_Priorities" sheetId="29" r:id="rId14"/>
    <sheet name="Public_RE_Analysis" sheetId="30" r:id="rId15"/>
    <sheet name="Public_BE_vs_RE_Corrections" sheetId="31" r:id="rId16"/>
    <sheet name="Public_Execution_vs_BE" sheetId="32" r:id="rId17"/>
    <sheet name="Public_Execution_vs_RE" sheetId="33" r:id="rId18"/>
    <sheet name="Public_BE_Disb_Priorities" sheetId="34" r:id="rId19"/>
    <sheet name="Public_RE_Disb_Analysis" sheetId="35" r:id="rId20"/>
    <sheet name="Public_BE_RE_Disb_Corrections" sheetId="36" r:id="rId21"/>
    <sheet name="Public_Disb_Execution_vs_BE" sheetId="37" r:id="rId22"/>
    <sheet name="Public_Disb_Execution_vs_RE" sheetId="38" r:id="rId23"/>
    <sheet name="Insights_Summary" sheetId="39" r:id="rId24"/>
  </sheets>
  <calcPr calcId="191029"/>
  <pivotCaches>
    <pivotCache cacheId="2" r:id="rId25"/>
    <pivotCache cacheId="3" r:id="rId2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3" l="1"/>
  <c r="H7" i="3"/>
  <c r="H8" i="3"/>
  <c r="G6" i="3"/>
  <c r="G7" i="3"/>
  <c r="G8" i="3"/>
  <c r="H5" i="3"/>
  <c r="G5" i="3"/>
  <c r="E7" i="3"/>
  <c r="E8" i="3"/>
  <c r="D7" i="3"/>
  <c r="D8" i="3"/>
  <c r="E6" i="3"/>
  <c r="D6" i="3"/>
  <c r="D5" i="3"/>
  <c r="E5" i="3"/>
  <c r="I5" i="3" l="1"/>
  <c r="I6" i="3"/>
  <c r="I7" i="3"/>
  <c r="F8" i="3"/>
  <c r="I8" i="3"/>
  <c r="F6" i="3"/>
  <c r="F7" i="3"/>
  <c r="F5" i="3"/>
</calcChain>
</file>

<file path=xl/sharedStrings.xml><?xml version="1.0" encoding="utf-8"?>
<sst xmlns="http://schemas.openxmlformats.org/spreadsheetml/2006/main" count="2065" uniqueCount="348">
  <si>
    <t>Category</t>
  </si>
  <si>
    <t>Sub-Category</t>
  </si>
  <si>
    <t> Goods and Service Tax (GST)</t>
  </si>
  <si>
    <t>Taxes on Income and Expenditure</t>
  </si>
  <si>
    <t>Taxes on Property and Capital Transactions</t>
  </si>
  <si>
    <t>Taxes on Commodities and Services</t>
  </si>
  <si>
    <t>TAX REVENUE</t>
  </si>
  <si>
    <t>NON‐TAX REVENUE</t>
  </si>
  <si>
    <t> Interest Receipts</t>
  </si>
  <si>
    <t>General Services</t>
  </si>
  <si>
    <t> Social Services</t>
  </si>
  <si>
    <t>Economic Services</t>
  </si>
  <si>
    <t>GRANTS‐IN‐AID &amp; CONTRIBUTIONS</t>
  </si>
  <si>
    <t>Grants‐In‐Aid from Central Government</t>
  </si>
  <si>
    <t>Miscellaneous Capital Receipts</t>
  </si>
  <si>
    <t>PUBLIC DEBT</t>
  </si>
  <si>
    <t>LOANS AND ADVANCES</t>
  </si>
  <si>
    <t>CAPITAL RECEIPTS</t>
  </si>
  <si>
    <t>Public Debt</t>
  </si>
  <si>
    <t xml:space="preserve">Loans &amp; Advances </t>
  </si>
  <si>
    <t>Account-Type</t>
  </si>
  <si>
    <t>Revenue</t>
  </si>
  <si>
    <t>Capital</t>
  </si>
  <si>
    <t>Budget Estimates(BE)</t>
  </si>
  <si>
    <t>Revised Estimates(RE)</t>
  </si>
  <si>
    <t>Actuals</t>
  </si>
  <si>
    <t>Year</t>
  </si>
  <si>
    <t>2020-21</t>
  </si>
  <si>
    <t>GENERAL SERVICES</t>
  </si>
  <si>
    <t>Organs of State</t>
  </si>
  <si>
    <t>Fiscal Services</t>
  </si>
  <si>
    <t>Interest Payment &amp; Servicing of Debt</t>
  </si>
  <si>
    <t>Administrative Services</t>
  </si>
  <si>
    <t>Pensions and Miscellaneous General Services</t>
  </si>
  <si>
    <t>SOCIAL SERVICES</t>
  </si>
  <si>
    <t>All Social Services</t>
  </si>
  <si>
    <t>ECONOMIC SERVICES</t>
  </si>
  <si>
    <t>Agriculture and Allied Activities</t>
  </si>
  <si>
    <t>Rural Development</t>
  </si>
  <si>
    <t>Special Areas Programmes</t>
  </si>
  <si>
    <t>Irrigation and flood Control</t>
  </si>
  <si>
    <t>Energy</t>
  </si>
  <si>
    <t>Industry and Minerals</t>
  </si>
  <si>
    <t>Transport</t>
  </si>
  <si>
    <t>Science Technology and Environment</t>
  </si>
  <si>
    <t>General Economic Services</t>
  </si>
  <si>
    <t>GRANTS-IN-AID AND CONTRIBUTIONS</t>
  </si>
  <si>
    <t>Compensation and Assignments to Local Bodies and Panchayat Raj Institutions</t>
  </si>
  <si>
    <t>CAPITAL EXPENDITURE</t>
  </si>
  <si>
    <t>CAPITAL ACCOUNT OF GENERAL SERVICES</t>
  </si>
  <si>
    <t>CAPITAL ACCOUNT OF SOCIAL SERVICES</t>
  </si>
  <si>
    <t>Capital account of Agriculture and allied activities</t>
  </si>
  <si>
    <t>Capital account of Irrigation and Flood control and Energy</t>
  </si>
  <si>
    <t>Capital Account of Industry and Minerals</t>
  </si>
  <si>
    <t>Capital Account of Transport</t>
  </si>
  <si>
    <t>Capital Account of General Economic Services</t>
  </si>
  <si>
    <t>TRANFER TO CONTINGENCY FUND</t>
  </si>
  <si>
    <t>DISBURSEMENTS MET FROM REVENUE</t>
  </si>
  <si>
    <t>Total Disb. Met fromRevenue</t>
  </si>
  <si>
    <t>CAPITAL DISBURSEMENTS OUTSIDE REVENUE ACCOUNT</t>
  </si>
  <si>
    <t>Total Cap. Disb outside RevAcc</t>
  </si>
  <si>
    <t>Contingency Fund</t>
  </si>
  <si>
    <t>Public</t>
  </si>
  <si>
    <t>SMALL SAVINGS - PROVIDENT FUND ETC</t>
  </si>
  <si>
    <t>Provident Funds</t>
  </si>
  <si>
    <t>Other Accounts</t>
  </si>
  <si>
    <t>Insurance Funds</t>
  </si>
  <si>
    <t>Reserve Funds Bearing Interest</t>
  </si>
  <si>
    <t>RESERVE FUNDS</t>
  </si>
  <si>
    <t>Reserve Funds Not Bearing Interest</t>
  </si>
  <si>
    <t>DEPOSITS AND ADVANCE</t>
  </si>
  <si>
    <t>Deposits Bearing Interest</t>
  </si>
  <si>
    <t>Deposits Not Bearing Interest</t>
  </si>
  <si>
    <t>SUSPENSE AND MISCELLANEOUS</t>
  </si>
  <si>
    <t>Suspense Accounts</t>
  </si>
  <si>
    <t>REMITTANCES</t>
  </si>
  <si>
    <t>total remittances</t>
  </si>
  <si>
    <t>Total Remittances</t>
  </si>
  <si>
    <t>2021-22</t>
  </si>
  <si>
    <t>2022-23</t>
  </si>
  <si>
    <t>2023-24</t>
  </si>
  <si>
    <t>Revenue Receipts</t>
  </si>
  <si>
    <t>Revenue Expenditure</t>
  </si>
  <si>
    <t>Surplus/deficit</t>
  </si>
  <si>
    <t>Capital Receipts</t>
  </si>
  <si>
    <t>Capital Expenditure</t>
  </si>
  <si>
    <t>Fiscal Deficit</t>
  </si>
  <si>
    <t>Row Labels</t>
  </si>
  <si>
    <t>Grand Total</t>
  </si>
  <si>
    <t>Sum of Budget Estimates(BE)</t>
  </si>
  <si>
    <t>Sum of Revised Estimates(RE)</t>
  </si>
  <si>
    <t>Sum of Correction</t>
  </si>
  <si>
    <t>Sum of Actuals</t>
  </si>
  <si>
    <t>Sum of Execution_Gap</t>
  </si>
  <si>
    <t>Sum of Correction_2</t>
  </si>
  <si>
    <t>Sum of Execution vs BE</t>
  </si>
  <si>
    <t>Sum of Execution vs RE</t>
  </si>
  <si>
    <t>Sum of % of BE Achieved</t>
  </si>
  <si>
    <t>Sum of % of RE Achieved</t>
  </si>
  <si>
    <t>Karnataka Budget Analysis (2020–21 to 2023–24): Insights Summary</t>
  </si>
  <si>
    <t>Remittances posted the lowest BE in Public Account for 2020–21, contributing a negligible 0.01% to the total, ₹34.57 lakh out of ₹46.15 lakh crore</t>
  </si>
  <si>
    <t>Revenue Account Shows Persistent and Substantial Deficits with a Fluctuating Trend</t>
  </si>
  <si>
    <t>The entity has consistently recorded a significant Revenue Deficit across all four years from 2020-21 to 2023-24. This means that the large amount of money spent on day-to-day operations consistently exceeded the regular income received.</t>
  </si>
  <si>
    <t>Looking at the specific deficit amounts, expressed in Crores:</t>
  </si>
  <si>
    <t>In 2020-21, the deficit was approximately -₹58,686 Crore</t>
  </si>
  <si>
    <t>In 2021-22, it reduced to approximately -₹43,760 Crore</t>
  </si>
  <si>
    <t>This shows that while there was improvement in controlling the deficit between 2020-21 and 2022-23, the situation worsened considerably in the most recent year, returning to a level similar to that of 2021-22.</t>
  </si>
  <si>
    <t>Capital Account Shows Growing Expenditure and Fluctuating Receipts</t>
  </si>
  <si>
    <t>Capital Expenditure has shown a consistent and substantial increase year-on-year from ₹72,883 Crore in 2020-21 to ₹105,334 Crore in 2023-241. This indicates a strong focus or increasing ability/need to spend on asset creation or debt repayment over the period.</t>
  </si>
  <si>
    <t>However, Capital Receipts then experienced a very strong recovery and reached their highest level in the four years at ₹90,622 Crore in 2023-241.</t>
  </si>
  <si>
    <t>Capital Receipts have been more volatile:</t>
  </si>
  <si>
    <t>Starting at ₹84,843 Crore in 2020-21, they saw a slight dip in 2021-22 before a significant decline in 2022-23 to ₹45,029 Crore.</t>
  </si>
  <si>
    <t>Comparing the two, Capital Expenditure has exceeded Capital Receipts in the last three years (2021-22, 2022-23, and 2023-24). This implies that a portion of the capital spending is likely being funded by sources other than typical capital receipts, potentially contributing to overall borrowing needs.</t>
  </si>
  <si>
    <t>The deficit reached its lowest point in 2022-23 at about -₹19,582 Crore, showing a positive trend of reduction over these two years.</t>
  </si>
  <si>
    <t>However, the trend reversed sharply in 2023-24, with the deficit increasing significantly to approximately -₹43,677 Crore.</t>
  </si>
  <si>
    <r>
      <t xml:space="preserve">The Revenue Account Deficit </t>
    </r>
    <r>
      <rPr>
        <b/>
        <sz val="11"/>
        <color theme="1"/>
        <rFont val="Aptos Narrow"/>
        <family val="2"/>
        <scheme val="minor"/>
      </rPr>
      <t>decreased</t>
    </r>
    <r>
      <rPr>
        <sz val="11"/>
        <color theme="1"/>
        <rFont val="Aptos Narrow"/>
        <family val="2"/>
        <scheme val="minor"/>
      </rPr>
      <t xml:space="preserve"> by approximately </t>
    </r>
    <r>
      <rPr>
        <b/>
        <sz val="11"/>
        <color theme="1"/>
        <rFont val="Aptos Narrow"/>
        <family val="2"/>
        <scheme val="minor"/>
      </rPr>
      <t>25.4%</t>
    </r>
    <r>
      <rPr>
        <sz val="11"/>
        <color theme="1"/>
        <rFont val="Aptos Narrow"/>
        <family val="2"/>
        <scheme val="minor"/>
      </rPr>
      <t xml:space="preserve"> between 2020-21 and 2021-22.</t>
    </r>
  </si>
  <si>
    <r>
      <t xml:space="preserve">The Revenue Account Deficit </t>
    </r>
    <r>
      <rPr>
        <b/>
        <sz val="11"/>
        <color theme="1"/>
        <rFont val="Aptos Narrow"/>
        <family val="2"/>
        <scheme val="minor"/>
      </rPr>
      <t xml:space="preserve">decreased </t>
    </r>
    <r>
      <rPr>
        <sz val="11"/>
        <color theme="1"/>
        <rFont val="Aptos Narrow"/>
        <family val="2"/>
        <scheme val="minor"/>
      </rPr>
      <t>by a significant</t>
    </r>
    <r>
      <rPr>
        <b/>
        <sz val="11"/>
        <color theme="1"/>
        <rFont val="Aptos Narrow"/>
        <family val="2"/>
        <scheme val="minor"/>
      </rPr>
      <t xml:space="preserve"> 55.3%</t>
    </r>
    <r>
      <rPr>
        <sz val="11"/>
        <color theme="1"/>
        <rFont val="Aptos Narrow"/>
        <family val="2"/>
        <scheme val="minor"/>
      </rPr>
      <t xml:space="preserve"> between 2021-22 and 2022-23.</t>
    </r>
  </si>
  <si>
    <r>
      <t>The Revenue Account Deficit</t>
    </r>
    <r>
      <rPr>
        <b/>
        <sz val="11"/>
        <color theme="1"/>
        <rFont val="Aptos Narrow"/>
        <family val="2"/>
        <scheme val="minor"/>
      </rPr>
      <t xml:space="preserve"> increased</t>
    </r>
    <r>
      <rPr>
        <sz val="11"/>
        <color theme="1"/>
        <rFont val="Aptos Narrow"/>
        <family val="2"/>
        <scheme val="minor"/>
      </rPr>
      <t xml:space="preserve"> dramatically by over </t>
    </r>
    <r>
      <rPr>
        <b/>
        <sz val="11"/>
        <color theme="1"/>
        <rFont val="Aptos Narrow"/>
        <family val="2"/>
        <scheme val="minor"/>
      </rPr>
      <t>123%</t>
    </r>
    <r>
      <rPr>
        <sz val="11"/>
        <color theme="1"/>
        <rFont val="Aptos Narrow"/>
        <family val="2"/>
        <scheme val="minor"/>
      </rPr>
      <t xml:space="preserve"> between 2022-23 and 2023-24.</t>
    </r>
  </si>
  <si>
    <r>
      <t xml:space="preserve">Capital Receipts decreased from approximately ₹84,843 Crore to ₹80,774 Crore. This represents a </t>
    </r>
    <r>
      <rPr>
        <b/>
        <sz val="11"/>
        <color theme="1"/>
        <rFont val="Aptos Narrow"/>
        <family val="2"/>
        <scheme val="minor"/>
      </rPr>
      <t>decrease</t>
    </r>
    <r>
      <rPr>
        <sz val="11"/>
        <color theme="1"/>
        <rFont val="Aptos Narrow"/>
        <family val="2"/>
        <scheme val="minor"/>
      </rPr>
      <t xml:space="preserve"> of approximately </t>
    </r>
    <r>
      <rPr>
        <b/>
        <sz val="11"/>
        <color theme="1"/>
        <rFont val="Aptos Narrow"/>
        <family val="2"/>
        <scheme val="minor"/>
      </rPr>
      <t xml:space="preserve">4.8% </t>
    </r>
    <r>
      <rPr>
        <sz val="11"/>
        <color theme="1"/>
        <rFont val="Aptos Narrow"/>
        <family val="2"/>
        <scheme val="minor"/>
      </rPr>
      <t>between 2020-21 and 2021-22.</t>
    </r>
  </si>
  <si>
    <r>
      <t>Capital Receipts saw a significant drop from approximately ₹80,774 Crore to ₹45,029 Crore. This is a large</t>
    </r>
    <r>
      <rPr>
        <b/>
        <sz val="11"/>
        <color theme="1"/>
        <rFont val="Aptos Narrow"/>
        <family val="2"/>
        <scheme val="minor"/>
      </rPr>
      <t xml:space="preserve"> decrease</t>
    </r>
    <r>
      <rPr>
        <sz val="11"/>
        <color theme="1"/>
        <rFont val="Aptos Narrow"/>
        <family val="2"/>
        <scheme val="minor"/>
      </rPr>
      <t xml:space="preserve"> of approximately </t>
    </r>
    <r>
      <rPr>
        <b/>
        <sz val="11"/>
        <color theme="1"/>
        <rFont val="Aptos Narrow"/>
        <family val="2"/>
        <scheme val="minor"/>
      </rPr>
      <t xml:space="preserve">44.3% </t>
    </r>
    <r>
      <rPr>
        <sz val="11"/>
        <color theme="1"/>
        <rFont val="Aptos Narrow"/>
        <family val="2"/>
        <scheme val="minor"/>
      </rPr>
      <t>between 2021-22 and 2022-23 .</t>
    </r>
  </si>
  <si>
    <r>
      <t xml:space="preserve">Capital Receipts experienced a substantial rebound from approximately ₹45,029 Crore to ₹90,622 Crore. This marks a dramatic </t>
    </r>
    <r>
      <rPr>
        <b/>
        <sz val="11"/>
        <color theme="1"/>
        <rFont val="Aptos Narrow"/>
        <family val="2"/>
        <scheme val="minor"/>
      </rPr>
      <t>increase</t>
    </r>
    <r>
      <rPr>
        <sz val="11"/>
        <color theme="1"/>
        <rFont val="Aptos Narrow"/>
        <family val="2"/>
        <scheme val="minor"/>
      </rPr>
      <t xml:space="preserve"> of over </t>
    </r>
    <r>
      <rPr>
        <b/>
        <sz val="11"/>
        <color theme="1"/>
        <rFont val="Aptos Narrow"/>
        <family val="2"/>
        <scheme val="minor"/>
      </rPr>
      <t xml:space="preserve">101% </t>
    </r>
    <r>
      <rPr>
        <sz val="11"/>
        <color theme="1"/>
        <rFont val="Aptos Narrow"/>
        <family val="2"/>
        <scheme val="minor"/>
      </rPr>
      <t>between 2022-23 and 2023-24.</t>
    </r>
  </si>
  <si>
    <r>
      <t xml:space="preserve">Capital Expenditure increased from approximately ₹72,883 Crore to ₹84,049 Crore. This is an </t>
    </r>
    <r>
      <rPr>
        <b/>
        <sz val="11"/>
        <color theme="1"/>
        <rFont val="Aptos Narrow"/>
        <family val="2"/>
        <scheme val="minor"/>
      </rPr>
      <t>increase</t>
    </r>
    <r>
      <rPr>
        <sz val="11"/>
        <color theme="1"/>
        <rFont val="Aptos Narrow"/>
        <family val="2"/>
        <scheme val="minor"/>
      </rPr>
      <t xml:space="preserve"> of approximately </t>
    </r>
    <r>
      <rPr>
        <b/>
        <sz val="11"/>
        <color theme="1"/>
        <rFont val="Aptos Narrow"/>
        <family val="2"/>
        <scheme val="minor"/>
      </rPr>
      <t xml:space="preserve">15.3% </t>
    </r>
    <r>
      <rPr>
        <sz val="11"/>
        <color theme="1"/>
        <rFont val="Aptos Narrow"/>
        <family val="2"/>
        <scheme val="minor"/>
      </rPr>
      <t>between 2020-21 and 2021-22.</t>
    </r>
  </si>
  <si>
    <r>
      <t>Capital Expenditure continued to increase from approximately ₹84,049 Crore to ₹95,888 Crore. This represents a further</t>
    </r>
    <r>
      <rPr>
        <b/>
        <sz val="11"/>
        <color theme="1"/>
        <rFont val="Aptos Narrow"/>
        <family val="2"/>
        <scheme val="minor"/>
      </rPr>
      <t xml:space="preserve"> increase</t>
    </r>
    <r>
      <rPr>
        <sz val="11"/>
        <color theme="1"/>
        <rFont val="Aptos Narrow"/>
        <family val="2"/>
        <scheme val="minor"/>
      </rPr>
      <t xml:space="preserve"> of approximately </t>
    </r>
    <r>
      <rPr>
        <b/>
        <sz val="11"/>
        <color theme="1"/>
        <rFont val="Aptos Narrow"/>
        <family val="2"/>
        <scheme val="minor"/>
      </rPr>
      <t xml:space="preserve">14.1% </t>
    </r>
    <r>
      <rPr>
        <sz val="11"/>
        <color theme="1"/>
        <rFont val="Aptos Narrow"/>
        <family val="2"/>
        <scheme val="minor"/>
      </rPr>
      <t>between 2021-22 and 2022-23.</t>
    </r>
  </si>
  <si>
    <r>
      <t xml:space="preserve">Capital Expenditure again rose from approximately ₹95,888 Crore to ₹105,334 Crore. This is an </t>
    </r>
    <r>
      <rPr>
        <b/>
        <sz val="11"/>
        <color theme="1"/>
        <rFont val="Aptos Narrow"/>
        <family val="2"/>
        <scheme val="minor"/>
      </rPr>
      <t>increase</t>
    </r>
    <r>
      <rPr>
        <sz val="11"/>
        <color theme="1"/>
        <rFont val="Aptos Narrow"/>
        <family val="2"/>
        <scheme val="minor"/>
      </rPr>
      <t xml:space="preserve"> of approximately </t>
    </r>
    <r>
      <rPr>
        <b/>
        <sz val="11"/>
        <color theme="1"/>
        <rFont val="Aptos Narrow"/>
        <family val="2"/>
        <scheme val="minor"/>
      </rPr>
      <t xml:space="preserve">9.9% </t>
    </r>
    <r>
      <rPr>
        <sz val="11"/>
        <color theme="1"/>
        <rFont val="Aptos Narrow"/>
        <family val="2"/>
        <scheme val="minor"/>
      </rPr>
      <t>between 2022-23 and 2023-24.</t>
    </r>
  </si>
  <si>
    <r>
      <t xml:space="preserve">The data shows significant volatility in Capital Receipts. After a modest decrease, there was a substantial drop of over </t>
    </r>
    <r>
      <rPr>
        <b/>
        <sz val="11"/>
        <color theme="1"/>
        <rFont val="Aptos Narrow"/>
        <family val="2"/>
        <scheme val="minor"/>
      </rPr>
      <t>44%</t>
    </r>
    <r>
      <rPr>
        <sz val="11"/>
        <color theme="1"/>
        <rFont val="Aptos Narrow"/>
        <family val="2"/>
        <scheme val="minor"/>
      </rPr>
      <t xml:space="preserve"> between 2021-22 and 2022-23, followed by a remarkable increase of over </t>
    </r>
    <r>
      <rPr>
        <b/>
        <sz val="11"/>
        <color theme="1"/>
        <rFont val="Aptos Narrow"/>
        <family val="2"/>
        <scheme val="minor"/>
      </rPr>
      <t>101%</t>
    </r>
    <r>
      <rPr>
        <sz val="11"/>
        <color theme="1"/>
        <rFont val="Aptos Narrow"/>
        <family val="2"/>
        <scheme val="minor"/>
      </rPr>
      <t xml:space="preserve"> in the most recent year, reaching the highest point in the four-year period.</t>
    </r>
  </si>
  <si>
    <r>
      <t xml:space="preserve">In contrast to Receipts, Capital Expenditure shows a consistent upward trend. It increased each year, with growth rates of approximately </t>
    </r>
    <r>
      <rPr>
        <b/>
        <sz val="11"/>
        <color theme="1"/>
        <rFont val="Aptos Narrow"/>
        <family val="2"/>
        <scheme val="minor"/>
      </rPr>
      <t>15.3%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14.1%</t>
    </r>
    <r>
      <rPr>
        <sz val="11"/>
        <color theme="1"/>
        <rFont val="Aptos Narrow"/>
        <family val="2"/>
        <scheme val="minor"/>
      </rPr>
      <t xml:space="preserve">, and </t>
    </r>
    <r>
      <rPr>
        <b/>
        <sz val="11"/>
        <color theme="1"/>
        <rFont val="Aptos Narrow"/>
        <family val="2"/>
        <scheme val="minor"/>
      </rPr>
      <t>9.9%</t>
    </r>
    <r>
      <rPr>
        <sz val="11"/>
        <color theme="1"/>
        <rFont val="Aptos Narrow"/>
        <family val="2"/>
        <scheme val="minor"/>
      </rPr>
      <t xml:space="preserve"> year-on-year over the period. While the percentage growth rate slightly slowed in the final year, the absolute amount spent on capital items continued to grow steadily.</t>
    </r>
  </si>
  <si>
    <t>Fiscal Deficit Showed a Sharp Increase Followed by Partial Improvement</t>
  </si>
  <si>
    <r>
      <t xml:space="preserve">The Fiscal Deficit remained relatively stable between 2020-21 (₹46,726 Cr) and 2021-22 (₹47,036 Cr), showing only a minor increase of around </t>
    </r>
    <r>
      <rPr>
        <b/>
        <sz val="11"/>
        <color theme="1"/>
        <rFont val="Aptos Narrow"/>
        <family val="2"/>
        <scheme val="minor"/>
      </rPr>
      <t>0.7%</t>
    </r>
    <r>
      <rPr>
        <sz val="11"/>
        <color theme="1"/>
        <rFont val="Aptos Narrow"/>
        <family val="2"/>
        <scheme val="minor"/>
      </rPr>
      <t>.</t>
    </r>
  </si>
  <si>
    <r>
      <t xml:space="preserve">There was a very substantial increase in the Fiscal Deficit in 2022-23, surging by nearly </t>
    </r>
    <r>
      <rPr>
        <b/>
        <sz val="11"/>
        <color theme="1"/>
        <rFont val="Aptos Narrow"/>
        <family val="2"/>
        <scheme val="minor"/>
      </rPr>
      <t>50%</t>
    </r>
    <r>
      <rPr>
        <sz val="11"/>
        <color theme="1"/>
        <rFont val="Aptos Narrow"/>
        <family val="2"/>
        <scheme val="minor"/>
      </rPr>
      <t xml:space="preserve"> to ₹70,440 Crore. This jump likely reflects the combined effect of increasing Capital Expenditure and the particularly low level of Capital Receipts in that year, alongside the revenue deficit.</t>
    </r>
  </si>
  <si>
    <r>
      <t xml:space="preserve">In the most recent year, 2023-24, the Fiscal Deficit improved by approximately </t>
    </r>
    <r>
      <rPr>
        <b/>
        <sz val="11"/>
        <color theme="1"/>
        <rFont val="Aptos Narrow"/>
        <family val="2"/>
        <scheme val="minor"/>
      </rPr>
      <t>17.1%</t>
    </r>
    <r>
      <rPr>
        <sz val="11"/>
        <color theme="1"/>
        <rFont val="Aptos Narrow"/>
        <family val="2"/>
        <scheme val="minor"/>
      </rPr>
      <t xml:space="preserve"> from the 2022-23 peak, coming down to ₹58,388 Crore. However, it still remained significantly higher than the levels seen in the first two years of the period.</t>
    </r>
  </si>
  <si>
    <r>
      <t xml:space="preserve">This analysis of the Fiscal Deficit provides the overall picture of the entity's borrowing needs and fiscal position. The </t>
    </r>
    <r>
      <rPr>
        <b/>
        <sz val="11"/>
        <color theme="1"/>
        <rFont val="Aptos Narrow"/>
        <family val="2"/>
        <scheme val="minor"/>
      </rPr>
      <t>significant jump</t>
    </r>
    <r>
      <rPr>
        <sz val="11"/>
        <color theme="1"/>
        <rFont val="Aptos Narrow"/>
        <family val="2"/>
        <scheme val="minor"/>
      </rPr>
      <t xml:space="preserve"> in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 and the </t>
    </r>
    <r>
      <rPr>
        <b/>
        <sz val="11"/>
        <color theme="1"/>
        <rFont val="Aptos Narrow"/>
        <family val="2"/>
        <scheme val="minor"/>
      </rPr>
      <t>subsequent partial recovery</t>
    </r>
    <r>
      <rPr>
        <sz val="11"/>
        <color theme="1"/>
        <rFont val="Aptos Narrow"/>
        <family val="2"/>
        <scheme val="minor"/>
      </rPr>
      <t xml:space="preserve"> in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 xml:space="preserve"> are </t>
    </r>
    <r>
      <rPr>
        <b/>
        <sz val="11"/>
        <color theme="1"/>
        <rFont val="Aptos Narrow"/>
        <family val="2"/>
        <scheme val="minor"/>
      </rPr>
      <t>key trends</t>
    </r>
    <r>
      <rPr>
        <sz val="11"/>
        <color theme="1"/>
        <rFont val="Aptos Narrow"/>
        <family val="2"/>
        <scheme val="minor"/>
      </rPr>
      <t xml:space="preserve"> here.</t>
    </r>
  </si>
  <si>
    <t>Grants in aid and contributions is listed as a bottom-funded sector for the Revenue Account across various years.</t>
  </si>
  <si>
    <t>Planned expenditure (BE) on this category was ₹ 6,590 crore, 92 lakh in 2020-21</t>
  </si>
  <si>
    <r>
      <t xml:space="preserve">It was budgeted at ₹ 5,966 crore, 46 lakh in 2021-22, showing a decline of approximately </t>
    </r>
    <r>
      <rPr>
        <b/>
        <sz val="11"/>
        <color theme="1"/>
        <rFont val="Aptos Narrow"/>
        <family val="2"/>
        <scheme val="minor"/>
      </rPr>
      <t>-9.47%</t>
    </r>
    <r>
      <rPr>
        <sz val="11"/>
        <color theme="1"/>
        <rFont val="Aptos Narrow"/>
        <family val="2"/>
        <scheme val="minor"/>
      </rPr>
      <t xml:space="preserve"> compared to the previous year.</t>
    </r>
  </si>
  <si>
    <r>
      <t xml:space="preserve">Budgeted at ₹ 6,050 crore, 53 lakh, 91 thousand in 2022-23, a growth of approximately </t>
    </r>
    <r>
      <rPr>
        <b/>
        <sz val="11"/>
        <color theme="1"/>
        <rFont val="Aptos Narrow"/>
        <family val="2"/>
        <scheme val="minor"/>
      </rPr>
      <t>+1.41%</t>
    </r>
    <r>
      <rPr>
        <sz val="11"/>
        <color theme="1"/>
        <rFont val="Aptos Narrow"/>
        <family val="2"/>
        <scheme val="minor"/>
      </rPr>
      <t xml:space="preserve"> from the previous year. </t>
    </r>
  </si>
  <si>
    <r>
      <t xml:space="preserve">And planned at ₹ 6,815 crore, 75 lakh, 20 thousand in 2023-24, a growth of approximately </t>
    </r>
    <r>
      <rPr>
        <b/>
        <sz val="11"/>
        <color theme="1"/>
        <rFont val="Aptos Narrow"/>
        <family val="2"/>
        <scheme val="minor"/>
      </rPr>
      <t>+12.65%</t>
    </r>
    <r>
      <rPr>
        <sz val="11"/>
        <color theme="1"/>
        <rFont val="Aptos Narrow"/>
        <family val="2"/>
        <scheme val="minor"/>
      </rPr>
      <t xml:space="preserve"> compared to the previous year.</t>
    </r>
  </si>
  <si>
    <t>Capital disbursement outside revenue account is also listed as a bottom-funded sector for the Revenue Account across various years</t>
  </si>
  <si>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 is consistently listed as the Top funded sector in the Capital Account Budget Estimates across all years from 2020-21 to 2023-24. </t>
    </r>
  </si>
  <si>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 xml:space="preserve"> BE was ₹ 58,116 crore, 89 lakh, the sub-category </t>
    </r>
    <r>
      <rPr>
        <b/>
        <sz val="11"/>
        <color theme="1"/>
        <rFont val="Aptos Narrow"/>
        <family val="2"/>
        <scheme val="minor"/>
      </rPr>
      <t>Capital account of Irrigation and Flood control and Energy</t>
    </r>
    <r>
      <rPr>
        <sz val="11"/>
        <color theme="1"/>
        <rFont val="Aptos Narrow"/>
        <family val="2"/>
        <scheme val="minor"/>
      </rPr>
      <t xml:space="preserve"> is listed with an amount of ₹ 17,734 crore, 4 lakh, contributing approximately </t>
    </r>
    <r>
      <rPr>
        <b/>
        <sz val="11"/>
        <color theme="1"/>
        <rFont val="Aptos Narrow"/>
        <family val="2"/>
        <scheme val="minor"/>
      </rPr>
      <t>30.51%</t>
    </r>
    <r>
      <rPr>
        <sz val="11"/>
        <color theme="1"/>
        <rFont val="Aptos Narrow"/>
        <family val="2"/>
        <scheme val="minor"/>
      </rPr>
      <t xml:space="preserve"> to the 
</t>
    </r>
    <r>
      <rPr>
        <b/>
        <sz val="11"/>
        <color theme="1"/>
        <rFont val="Aptos Narrow"/>
        <family val="2"/>
        <scheme val="minor"/>
      </rPr>
      <t>Capital Expenditure.</t>
    </r>
  </si>
  <si>
    <r>
      <t xml:space="preserve">Increasing to ₹ 58,802 crore, 15 lakh, 22 thousand 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, a growth of approximately </t>
    </r>
    <r>
      <rPr>
        <b/>
        <sz val="11"/>
        <color theme="1"/>
        <rFont val="Aptos Narrow"/>
        <family val="2"/>
        <scheme val="minor"/>
      </rPr>
      <t>+1.18%</t>
    </r>
    <r>
      <rPr>
        <sz val="11"/>
        <color theme="1"/>
        <rFont val="Aptos Narrow"/>
        <family val="2"/>
        <scheme val="minor"/>
      </rPr>
      <t xml:space="preserve"> from the previous year. The sub-category </t>
    </r>
    <r>
      <rPr>
        <b/>
        <sz val="11"/>
        <color theme="1"/>
        <rFont val="Aptos Narrow"/>
        <family val="2"/>
        <scheme val="minor"/>
      </rPr>
      <t>Capital account of Irrigation and Flood control and Energy</t>
    </r>
    <r>
      <rPr>
        <sz val="11"/>
        <color theme="1"/>
        <rFont val="Aptos Narrow"/>
        <family val="2"/>
        <scheme val="minor"/>
      </rPr>
      <t xml:space="preserve"> is listed with ₹ 17,386 crore, 48 lakh, 97 thousand, contributing approximately </t>
    </r>
    <r>
      <rPr>
        <b/>
        <sz val="11"/>
        <color theme="1"/>
        <rFont val="Aptos Narrow"/>
        <family val="2"/>
        <scheme val="minor"/>
      </rPr>
      <t>29.57%</t>
    </r>
    <r>
      <rPr>
        <sz val="11"/>
        <color theme="1"/>
        <rFont val="Aptos Narrow"/>
        <family val="2"/>
        <scheme val="minor"/>
      </rPr>
      <t xml:space="preserve"> to the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>.</t>
    </r>
  </si>
  <si>
    <r>
      <t xml:space="preserve">Further rising to ₹ 61,133 crore, 23 lakh, 25 thousand in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, a growth of approximately </t>
    </r>
    <r>
      <rPr>
        <b/>
        <sz val="11"/>
        <color theme="1"/>
        <rFont val="Aptos Narrow"/>
        <family val="2"/>
        <scheme val="minor"/>
      </rPr>
      <t>+3.96%</t>
    </r>
    <r>
      <rPr>
        <sz val="11"/>
        <color theme="1"/>
        <rFont val="Aptos Narrow"/>
        <family val="2"/>
        <scheme val="minor"/>
      </rPr>
      <t xml:space="preserve"> from the previous year. The sub-category </t>
    </r>
    <r>
      <rPr>
        <b/>
        <sz val="11"/>
        <color theme="1"/>
        <rFont val="Aptos Narrow"/>
        <family val="2"/>
        <scheme val="minor"/>
      </rPr>
      <t>Capital account of Irrigation and Flood control and Energy</t>
    </r>
    <r>
      <rPr>
        <sz val="11"/>
        <color theme="1"/>
        <rFont val="Aptos Narrow"/>
        <family val="2"/>
        <scheme val="minor"/>
      </rPr>
      <t xml:space="preserve"> 
is listed with an amount ₹ 18,916 crore, 87 lakh, 5 thousand, contributing approximately </t>
    </r>
    <r>
      <rPr>
        <b/>
        <sz val="11"/>
        <color theme="1"/>
        <rFont val="Aptos Narrow"/>
        <family val="2"/>
        <scheme val="minor"/>
      </rPr>
      <t>30.94%</t>
    </r>
    <r>
      <rPr>
        <sz val="11"/>
        <color theme="1"/>
        <rFont val="Aptos Narrow"/>
        <family val="2"/>
        <scheme val="minor"/>
      </rPr>
      <t xml:space="preserve"> to the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>.</t>
    </r>
  </si>
  <si>
    <r>
      <t>And significantly jumping to ₹ 76,814 crore, 11 lakh, 94 thousand in</t>
    </r>
    <r>
      <rPr>
        <b/>
        <sz val="11"/>
        <color theme="1"/>
        <rFont val="Aptos Narrow"/>
        <family val="2"/>
        <scheme val="minor"/>
      </rPr>
      <t xml:space="preserve"> 2023-24</t>
    </r>
    <r>
      <rPr>
        <sz val="11"/>
        <color theme="1"/>
        <rFont val="Aptos Narrow"/>
        <family val="2"/>
        <scheme val="minor"/>
      </rPr>
      <t xml:space="preserve">, showing a substantial growth of approximately </t>
    </r>
    <r>
      <rPr>
        <b/>
        <sz val="11"/>
        <color theme="1"/>
        <rFont val="Aptos Narrow"/>
        <family val="2"/>
        <scheme val="minor"/>
      </rPr>
      <t xml:space="preserve">+25.65% </t>
    </r>
    <r>
      <rPr>
        <sz val="11"/>
        <color theme="1"/>
        <rFont val="Aptos Narrow"/>
        <family val="2"/>
        <scheme val="minor"/>
      </rPr>
      <t xml:space="preserve">compared to 2022-23. The sub-category </t>
    </r>
    <r>
      <rPr>
        <b/>
        <sz val="11"/>
        <color theme="1"/>
        <rFont val="Aptos Narrow"/>
        <family val="2"/>
        <scheme val="minor"/>
      </rPr>
      <t xml:space="preserve">Public Debt </t>
    </r>
    <r>
      <rPr>
        <sz val="11"/>
        <color theme="1"/>
        <rFont val="Aptos Narrow"/>
        <family val="2"/>
        <scheme val="minor"/>
      </rPr>
      <t xml:space="preserve">is listed with an amount of 
₹ 22,440 crore, 59 lakh, 20 thousand contributing approximately </t>
    </r>
    <r>
      <rPr>
        <b/>
        <sz val="11"/>
        <color theme="1"/>
        <rFont val="Aptos Narrow"/>
        <family val="2"/>
        <scheme val="minor"/>
      </rPr>
      <t>29.21%</t>
    </r>
    <r>
      <rPr>
        <sz val="11"/>
        <color theme="1"/>
        <rFont val="Aptos Narrow"/>
        <family val="2"/>
        <scheme val="minor"/>
      </rPr>
      <t xml:space="preserve"> to the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>.</t>
    </r>
  </si>
  <si>
    <r>
      <t>The planned allocation (BE) for</t>
    </r>
    <r>
      <rPr>
        <b/>
        <sz val="11"/>
        <color theme="1"/>
        <rFont val="Aptos Narrow"/>
        <family val="2"/>
        <scheme val="minor"/>
      </rPr>
      <t xml:space="preserve"> Social Services</t>
    </r>
    <r>
      <rPr>
        <sz val="11"/>
        <color theme="1"/>
        <rFont val="Aptos Narrow"/>
        <family val="2"/>
        <scheme val="minor"/>
      </rPr>
      <t xml:space="preserve"> in the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shows a clear </t>
    </r>
    <r>
      <rPr>
        <b/>
        <sz val="11"/>
        <color theme="1"/>
        <rFont val="Aptos Narrow"/>
        <family val="2"/>
        <scheme val="minor"/>
      </rPr>
      <t>increasing trend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</si>
  <si>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, it rose to ₹ 79,124 crore, 13 lakh, 86 thousand, representing a growth of approximately </t>
    </r>
    <r>
      <rPr>
        <b/>
        <sz val="11"/>
        <color theme="1"/>
        <rFont val="Aptos Narrow"/>
        <family val="2"/>
        <scheme val="minor"/>
      </rPr>
      <t>+21.64%</t>
    </r>
    <r>
      <rPr>
        <sz val="11"/>
        <color theme="1"/>
        <rFont val="Aptos Narrow"/>
        <family val="2"/>
        <scheme val="minor"/>
      </rPr>
      <t xml:space="preserve"> compared to 2020-21.</t>
    </r>
  </si>
  <si>
    <r>
      <t xml:space="preserve">It further increased to ₹ 96,730 crore, 58 lakh, 36 thousand in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>, showing a growth of approximately</t>
    </r>
    <r>
      <rPr>
        <b/>
        <sz val="11"/>
        <color theme="1"/>
        <rFont val="Aptos Narrow"/>
        <family val="2"/>
        <scheme val="minor"/>
      </rPr>
      <t xml:space="preserve"> +22.25%</t>
    </r>
    <r>
      <rPr>
        <sz val="11"/>
        <color theme="1"/>
        <rFont val="Aptos Narrow"/>
        <family val="2"/>
        <scheme val="minor"/>
      </rPr>
      <t xml:space="preserve"> compared to 2022-23.</t>
    </r>
  </si>
  <si>
    <r>
      <t xml:space="preserve">A notable exception occurred 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>, where Economic Services received the highest Revenue Account Budget Estimate at ₹ 89,980 crore, 78 lakh, 79 thousand.</t>
    </r>
  </si>
  <si>
    <r>
      <t xml:space="preserve">Within Economic Services, </t>
    </r>
    <r>
      <rPr>
        <b/>
        <sz val="11"/>
        <color theme="1"/>
        <rFont val="Aptos Narrow"/>
        <family val="2"/>
        <scheme val="minor"/>
      </rPr>
      <t>General Economic Services</t>
    </r>
    <r>
      <rPr>
        <sz val="11"/>
        <color theme="1"/>
        <rFont val="Aptos Narrow"/>
        <family val="2"/>
        <scheme val="minor"/>
      </rPr>
      <t xml:space="preserve"> was allocated ₹ 46,905 crore, 14 lakh, 53 thousand. Approximately </t>
    </r>
    <r>
      <rPr>
        <b/>
        <sz val="11"/>
        <color theme="1"/>
        <rFont val="Aptos Narrow"/>
        <family val="2"/>
        <scheme val="minor"/>
      </rPr>
      <t>52.13%</t>
    </r>
    <r>
      <rPr>
        <sz val="11"/>
        <color theme="1"/>
        <rFont val="Aptos Narrow"/>
        <family val="2"/>
        <scheme val="minor"/>
      </rPr>
      <t xml:space="preserve"> of Economic Sector 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>.</t>
    </r>
  </si>
  <si>
    <r>
      <rPr>
        <b/>
        <sz val="11"/>
        <color theme="1"/>
        <rFont val="Aptos Narrow"/>
        <family val="2"/>
        <scheme val="minor"/>
      </rPr>
      <t>Grants in aid and contributions</t>
    </r>
    <r>
      <rPr>
        <sz val="11"/>
        <color theme="1"/>
        <rFont val="Aptos Narrow"/>
        <family val="2"/>
        <scheme val="minor"/>
      </rPr>
      <t xml:space="preserve"> (Revenue) and </t>
    </r>
    <r>
      <rPr>
        <b/>
        <sz val="11"/>
        <color theme="1"/>
        <rFont val="Aptos Narrow"/>
        <family val="2"/>
        <scheme val="minor"/>
      </rPr>
      <t>Capital disbursement outside revenue account</t>
    </r>
    <r>
      <rPr>
        <sz val="11"/>
        <color theme="1"/>
        <rFont val="Aptos Narrow"/>
        <family val="2"/>
        <scheme val="minor"/>
      </rPr>
      <t xml:space="preserve"> (Capital) appear consistently as relatively </t>
    </r>
    <r>
      <rPr>
        <b/>
        <sz val="11"/>
        <color theme="1"/>
        <rFont val="Aptos Narrow"/>
        <family val="2"/>
        <scheme val="minor"/>
      </rPr>
      <t>lower-funded categories</t>
    </r>
    <r>
      <rPr>
        <sz val="11"/>
        <color theme="1"/>
        <rFont val="Aptos Narrow"/>
        <family val="2"/>
        <scheme val="minor"/>
      </rPr>
      <t xml:space="preserve"> in Budget Estimates across years, exhibiting varied year-on-year changes.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</si>
  <si>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disbursement outside revenue account</t>
    </r>
    <r>
      <rPr>
        <sz val="11"/>
        <color theme="1"/>
        <rFont val="Aptos Narrow"/>
        <family val="2"/>
        <scheme val="minor"/>
      </rPr>
      <t xml:space="preserve"> BE was ₹ 18,152 crore, 47 lakh,  </t>
    </r>
    <r>
      <rPr>
        <b/>
        <sz val="11"/>
        <color theme="1"/>
        <rFont val="Aptos Narrow"/>
        <family val="2"/>
        <scheme val="minor"/>
      </rPr>
      <t>27.40%</t>
    </r>
    <r>
      <rPr>
        <sz val="11"/>
        <color theme="1"/>
        <rFont val="Aptos Narrow"/>
        <family val="2"/>
        <scheme val="minor"/>
      </rPr>
      <t xml:space="preserve"> increase from the previous year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</si>
  <si>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disbursement outside revenue account</t>
    </r>
    <r>
      <rPr>
        <sz val="11"/>
        <color theme="1"/>
        <rFont val="Aptos Narrow"/>
        <family val="2"/>
        <scheme val="minor"/>
      </rPr>
      <t xml:space="preserve"> BE was ₹ 17,581 crore, 13 lakh, a</t>
    </r>
    <r>
      <rPr>
        <b/>
        <sz val="11"/>
        <color theme="1"/>
        <rFont val="Aptos Narrow"/>
        <family val="2"/>
        <scheme val="minor"/>
      </rPr>
      <t xml:space="preserve"> -3.04%</t>
    </r>
    <r>
      <rPr>
        <sz val="11"/>
        <color theme="1"/>
        <rFont val="Aptos Narrow"/>
        <family val="2"/>
        <scheme val="minor"/>
      </rPr>
      <t xml:space="preserve"> decrease from the previous year.</t>
    </r>
  </si>
  <si>
    <r>
      <t xml:space="preserve">Planned expenditure (BE) on this category was ₹ 14,248 crore, 92 lakh in </t>
    </r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>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</si>
  <si>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disbursement outside revenue account</t>
    </r>
    <r>
      <rPr>
        <sz val="11"/>
        <color theme="1"/>
        <rFont val="Aptos Narrow"/>
        <family val="2"/>
        <scheme val="minor"/>
      </rPr>
      <t xml:space="preserve"> BE was ₹ 26,279 crore, 41 lakh, 77 thousand, a substantial </t>
    </r>
    <r>
      <rPr>
        <b/>
        <sz val="11"/>
        <color theme="1"/>
        <rFont val="Aptos Narrow"/>
        <family val="2"/>
        <scheme val="minor"/>
      </rPr>
      <t>49.47%</t>
    </r>
    <r>
      <rPr>
        <sz val="11"/>
        <color theme="1"/>
        <rFont val="Aptos Narrow"/>
        <family val="2"/>
        <scheme val="minor"/>
      </rPr>
      <t xml:space="preserve"> increase from the previous year</t>
    </r>
  </si>
  <si>
    <t>Increased allocation to Social Services suggests a governmental emphasis on welfare programmes, human development, and potentially social safety nets. The steady and particularly strong growth in Capital Expenditure for 2023-24 indicates a significant planned increase in investment in infrastructure, asset creation, and initiatives aimed at fostering long-term economic growth. The year 2021-22 has Economic Services receiving highest BE, the large allocation to General Economic Services within this sector suggests a temporary shift in priorities towards broader economic initiatives or services during that year.</t>
  </si>
  <si>
    <r>
      <rPr>
        <b/>
        <sz val="11"/>
        <color theme="1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significant increases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observed in Capital disbursement outside revenue account in 2021-22 and particularly 2023-24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suggest that despite being the lowest funded item, its allocation can see 
substantial planned growth in specific years. Similarly, Grants in aid and contributions shows a notable increase in 2023-24, following fluctuations in previous years.</t>
    </r>
  </si>
  <si>
    <r>
      <rPr>
        <b/>
        <sz val="11"/>
        <color theme="1"/>
        <rFont val="Aptos Narrow"/>
        <family val="2"/>
        <scheme val="minor"/>
      </rPr>
      <t>Social Services</t>
    </r>
    <r>
      <rPr>
        <sz val="11"/>
        <color theme="1"/>
        <rFont val="Aptos Narrow"/>
        <family val="2"/>
        <scheme val="minor"/>
      </rPr>
      <t xml:space="preserve"> (Revenue) and</t>
    </r>
    <r>
      <rPr>
        <b/>
        <sz val="11"/>
        <color theme="1"/>
        <rFont val="Aptos Narrow"/>
        <family val="2"/>
        <scheme val="minor"/>
      </rPr>
      <t xml:space="preserve"> Capital Expenditure</t>
    </r>
    <r>
      <rPr>
        <sz val="11"/>
        <color theme="1"/>
        <rFont val="Aptos Narrow"/>
        <family val="2"/>
        <scheme val="minor"/>
      </rPr>
      <t xml:space="preserve"> (Capital) are consistently prioritised in Budget Estimates, showing significant growth over the years.</t>
    </r>
  </si>
  <si>
    <r>
      <rPr>
        <b/>
        <sz val="11"/>
        <color theme="1"/>
        <rFont val="Aptos Narrow"/>
        <family val="2"/>
        <scheme val="minor"/>
      </rPr>
      <t>Social Services</t>
    </r>
    <r>
      <rPr>
        <sz val="11"/>
        <color theme="1"/>
        <rFont val="Aptos Narrow"/>
        <family val="2"/>
        <scheme val="minor"/>
      </rPr>
      <t xml:space="preserve"> (Revenue) and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 (Capital) are consistently prioritised in Revised Estimates, showing significant growth over the years.</t>
    </r>
  </si>
  <si>
    <r>
      <t xml:space="preserve">It was budgeted at ₹ 65,046 crore, 70 lakh, 66 thousand in </t>
    </r>
    <r>
      <rPr>
        <b/>
        <sz val="11"/>
        <color theme="1"/>
        <rFont val="Aptos Narrow"/>
        <family val="2"/>
        <scheme val="minor"/>
      </rPr>
      <t>2020-21</t>
    </r>
  </si>
  <si>
    <r>
      <t xml:space="preserve">The revised allocation (RE) for Social Services in the Revenue Account shows a clear </t>
    </r>
    <r>
      <rPr>
        <b/>
        <sz val="11"/>
        <color theme="1"/>
        <rFont val="Aptos Narrow"/>
        <family val="2"/>
        <scheme val="minor"/>
      </rPr>
      <t>increasing trend</t>
    </r>
    <r>
      <rPr>
        <sz val="11"/>
        <color theme="1"/>
        <rFont val="Aptos Narrow"/>
        <family val="2"/>
        <scheme val="minor"/>
      </rPr>
      <t>.</t>
    </r>
  </si>
  <si>
    <r>
      <t xml:space="preserve">It was revised at ₹ 63,981 crore, 69 lakh, 15 thousand in </t>
    </r>
    <r>
      <rPr>
        <b/>
        <sz val="11"/>
        <color theme="1"/>
        <rFont val="Aptos Narrow"/>
        <family val="2"/>
        <scheme val="minor"/>
      </rPr>
      <t>2020-21</t>
    </r>
  </si>
  <si>
    <r>
      <t xml:space="preserve">In 2022-23, it rose to ₹ 83,429 crore, 76 lakh, 59 thousand, representing a growth of approximately </t>
    </r>
    <r>
      <rPr>
        <b/>
        <sz val="11"/>
        <color theme="1"/>
        <rFont val="Aptos Narrow"/>
        <family val="2"/>
        <scheme val="minor"/>
      </rPr>
      <t>+30.4%</t>
    </r>
    <r>
      <rPr>
        <sz val="11"/>
        <color theme="1"/>
        <rFont val="Aptos Narrow"/>
        <family val="2"/>
        <scheme val="minor"/>
      </rPr>
      <t xml:space="preserve"> compared to 2020-21.</t>
    </r>
  </si>
  <si>
    <r>
      <t>It further increased to₹ 94,026 crore, 72 lakh, 58 thousand in</t>
    </r>
    <r>
      <rPr>
        <b/>
        <sz val="11"/>
        <color theme="1"/>
        <rFont val="Aptos Narrow"/>
        <family val="2"/>
        <scheme val="minor"/>
      </rPr>
      <t xml:space="preserve"> 2023-24</t>
    </r>
    <r>
      <rPr>
        <sz val="11"/>
        <color theme="1"/>
        <rFont val="Aptos Narrow"/>
        <family val="2"/>
        <scheme val="minor"/>
      </rPr>
      <t xml:space="preserve">, showing a growth of approximately </t>
    </r>
    <r>
      <rPr>
        <b/>
        <sz val="11"/>
        <color theme="1"/>
        <rFont val="Aptos Narrow"/>
        <family val="2"/>
        <scheme val="minor"/>
      </rPr>
      <t>+12.7%</t>
    </r>
    <r>
      <rPr>
        <sz val="11"/>
        <color theme="1"/>
        <rFont val="Aptos Narrow"/>
        <family val="2"/>
        <scheme val="minor"/>
      </rPr>
      <t xml:space="preserve"> compared to 2022-23.</t>
    </r>
  </si>
  <si>
    <r>
      <t xml:space="preserve">A notable exception occurred 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, where </t>
    </r>
    <r>
      <rPr>
        <b/>
        <sz val="11"/>
        <color theme="1"/>
        <rFont val="Aptos Narrow"/>
        <family val="2"/>
        <scheme val="minor"/>
      </rPr>
      <t>Economic Services</t>
    </r>
    <r>
      <rPr>
        <sz val="11"/>
        <color theme="1"/>
        <rFont val="Aptos Narrow"/>
        <family val="2"/>
        <scheme val="minor"/>
      </rPr>
      <t xml:space="preserve"> received the highest Revision Estimate at ₹ 91,596 crore, 91 lakh, 64 thousand.</t>
    </r>
  </si>
  <si>
    <r>
      <t xml:space="preserve">Within Economic Services, </t>
    </r>
    <r>
      <rPr>
        <b/>
        <sz val="11"/>
        <color theme="1"/>
        <rFont val="Aptos Narrow"/>
        <family val="2"/>
        <scheme val="minor"/>
      </rPr>
      <t>General Economic Services</t>
    </r>
    <r>
      <rPr>
        <sz val="11"/>
        <color theme="1"/>
        <rFont val="Aptos Narrow"/>
        <family val="2"/>
        <scheme val="minor"/>
      </rPr>
      <t xml:space="preserve"> was allocated ₹ 47,722 crore, 10 lakh, 2 thousand. Approximately </t>
    </r>
    <r>
      <rPr>
        <b/>
        <sz val="11"/>
        <color theme="1"/>
        <rFont val="Aptos Narrow"/>
        <family val="2"/>
        <scheme val="minor"/>
      </rPr>
      <t>52.13%</t>
    </r>
    <r>
      <rPr>
        <sz val="11"/>
        <color theme="1"/>
        <rFont val="Aptos Narrow"/>
        <family val="2"/>
        <scheme val="minor"/>
      </rPr>
      <t xml:space="preserve"> of Economic Sector 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>.</t>
    </r>
  </si>
  <si>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 is consistently listed as the Top funded sector in the Capital Account Revised Estimates across all years from 2020-21 to 2023-24. </t>
    </r>
  </si>
  <si>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 xml:space="preserve"> BE was ₹ 50,729 crore, 84 lakh, 39 thousand, the sub-category </t>
    </r>
    <r>
      <rPr>
        <b/>
        <sz val="11"/>
        <color theme="1"/>
        <rFont val="Aptos Narrow"/>
        <family val="2"/>
        <scheme val="minor"/>
      </rPr>
      <t>Capital account of Irrigation and Flood control and Energy</t>
    </r>
    <r>
      <rPr>
        <sz val="11"/>
        <color theme="1"/>
        <rFont val="Aptos Narrow"/>
        <family val="2"/>
        <scheme val="minor"/>
      </rPr>
      <t xml:space="preserve"> is listed with an amount of ₹ 15,237 crore, 90 lakh, 50 thousand, contributing approximately </t>
    </r>
    <r>
      <rPr>
        <b/>
        <sz val="11"/>
        <color theme="1"/>
        <rFont val="Aptos Narrow"/>
        <family val="2"/>
        <scheme val="minor"/>
      </rPr>
      <t>30.03%</t>
    </r>
    <r>
      <rPr>
        <sz val="11"/>
        <color theme="1"/>
        <rFont val="Aptos Narrow"/>
        <family val="2"/>
        <scheme val="minor"/>
      </rPr>
      <t xml:space="preserve"> to the </t>
    </r>
    <r>
      <rPr>
        <b/>
        <sz val="11"/>
        <color theme="1"/>
        <rFont val="Aptos Narrow"/>
        <family val="2"/>
        <scheme val="minor"/>
      </rPr>
      <t>Capital Expenditure.</t>
    </r>
  </si>
  <si>
    <r>
      <t xml:space="preserve">Increasing to ₹ 57,350 crore, 47 lakh, 47 thousand 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, a growth of approximately </t>
    </r>
    <r>
      <rPr>
        <b/>
        <sz val="11"/>
        <color theme="1"/>
        <rFont val="Aptos Narrow"/>
        <family val="2"/>
        <scheme val="minor"/>
      </rPr>
      <t>+13.04%</t>
    </r>
    <r>
      <rPr>
        <sz val="11"/>
        <color theme="1"/>
        <rFont val="Aptos Narrow"/>
        <family val="2"/>
        <scheme val="minor"/>
      </rPr>
      <t xml:space="preserve"> from the previous year. The sub-category </t>
    </r>
    <r>
      <rPr>
        <b/>
        <sz val="11"/>
        <color theme="1"/>
        <rFont val="Aptos Narrow"/>
        <family val="2"/>
        <scheme val="minor"/>
      </rPr>
      <t>Capital account of Irrigation and Flood control and Energy</t>
    </r>
    <r>
      <rPr>
        <sz val="11"/>
        <color theme="1"/>
        <rFont val="Aptos Narrow"/>
        <family val="2"/>
        <scheme val="minor"/>
      </rPr>
      <t xml:space="preserve"> is listed with ₹ 16,410 crore, 78 lakh, 97 thousand, contributing approximately </t>
    </r>
    <r>
      <rPr>
        <b/>
        <sz val="11"/>
        <color theme="1"/>
        <rFont val="Aptos Narrow"/>
        <family val="2"/>
        <scheme val="minor"/>
      </rPr>
      <t>28.61%</t>
    </r>
    <r>
      <rPr>
        <sz val="11"/>
        <color theme="1"/>
        <rFont val="Aptos Narrow"/>
        <family val="2"/>
        <scheme val="minor"/>
      </rPr>
      <t xml:space="preserve"> to the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>.</t>
    </r>
  </si>
  <si>
    <r>
      <t xml:space="preserve">Further rising to ₹ 71,296 crore, 95 lakh, 39 thousand in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, showing a substantial growth of approximately </t>
    </r>
    <r>
      <rPr>
        <b/>
        <sz val="11"/>
        <color theme="1"/>
        <rFont val="Aptos Narrow"/>
        <family val="2"/>
        <scheme val="minor"/>
      </rPr>
      <t>+24.31%</t>
    </r>
    <r>
      <rPr>
        <sz val="11"/>
        <color theme="1"/>
        <rFont val="Aptos Narrow"/>
        <family val="2"/>
        <scheme val="minor"/>
      </rPr>
      <t xml:space="preserve"> from the previous year. The sub-category </t>
    </r>
    <r>
      <rPr>
        <b/>
        <sz val="11"/>
        <color theme="1"/>
        <rFont val="Aptos Narrow"/>
        <family val="2"/>
        <scheme val="minor"/>
      </rPr>
      <t>Capital account of Irrigation and Flood control and Energy</t>
    </r>
    <r>
      <rPr>
        <sz val="11"/>
        <color theme="1"/>
        <rFont val="Aptos Narrow"/>
        <family val="2"/>
        <scheme val="minor"/>
      </rPr>
      <t xml:space="preserve"> 
is listed with an amount ₹ 21,698 crore, 46 lakh, 59 thousand, contributing approximately </t>
    </r>
    <r>
      <rPr>
        <b/>
        <sz val="11"/>
        <color theme="1"/>
        <rFont val="Aptos Narrow"/>
        <family val="2"/>
        <scheme val="minor"/>
      </rPr>
      <t>30.43%</t>
    </r>
    <r>
      <rPr>
        <sz val="11"/>
        <color theme="1"/>
        <rFont val="Aptos Narrow"/>
        <family val="2"/>
        <scheme val="minor"/>
      </rPr>
      <t xml:space="preserve"> to the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>.</t>
    </r>
  </si>
  <si>
    <r>
      <t>And significantly jumping to ₹ 77,104 crore, 54 lakh, 22 thousand in</t>
    </r>
    <r>
      <rPr>
        <b/>
        <sz val="11"/>
        <color theme="1"/>
        <rFont val="Aptos Narrow"/>
        <family val="2"/>
        <scheme val="minor"/>
      </rPr>
      <t xml:space="preserve"> 2023-24</t>
    </r>
    <r>
      <rPr>
        <sz val="11"/>
        <color theme="1"/>
        <rFont val="Aptos Narrow"/>
        <family val="2"/>
        <scheme val="minor"/>
      </rPr>
      <t xml:space="preserve">, showing a growth of approximately </t>
    </r>
    <r>
      <rPr>
        <b/>
        <sz val="11"/>
        <color theme="1"/>
        <rFont val="Aptos Narrow"/>
        <family val="2"/>
        <scheme val="minor"/>
      </rPr>
      <t xml:space="preserve">+8.14% </t>
    </r>
    <r>
      <rPr>
        <sz val="11"/>
        <color theme="1"/>
        <rFont val="Aptos Narrow"/>
        <family val="2"/>
        <scheme val="minor"/>
      </rPr>
      <t xml:space="preserve">compared to 2022-23. The sub-category </t>
    </r>
    <r>
      <rPr>
        <b/>
        <sz val="11"/>
        <color theme="1"/>
        <rFont val="Aptos Narrow"/>
        <family val="2"/>
        <scheme val="minor"/>
      </rPr>
      <t xml:space="preserve">Public Debt </t>
    </r>
    <r>
      <rPr>
        <sz val="11"/>
        <color theme="1"/>
        <rFont val="Aptos Narrow"/>
        <family val="2"/>
        <scheme val="minor"/>
      </rPr>
      <t xml:space="preserve">is listed with an amount of 
₹ 22,440 crore, 59 lakh, 20 thousand contributing approximately </t>
    </r>
    <r>
      <rPr>
        <b/>
        <sz val="11"/>
        <color theme="1"/>
        <rFont val="Aptos Narrow"/>
        <family val="2"/>
        <scheme val="minor"/>
      </rPr>
      <t>29.1%</t>
    </r>
    <r>
      <rPr>
        <sz val="11"/>
        <color theme="1"/>
        <rFont val="Aptos Narrow"/>
        <family val="2"/>
        <scheme val="minor"/>
      </rPr>
      <t xml:space="preserve"> to the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>.</t>
    </r>
  </si>
  <si>
    <t>Increased allocation to Social Services suggests a governmental emphasis on welfare programmes, human development, and potentially social safety nets. The steady and particularly strong growth in Capital Expenditure for 2022-23 indicates a significant planned increase in investment in infrastructure, asset creation, and initiatives aimed at fostering long-term economic growth. The year 2021-22 has Economic Services receiving highest RE, the large allocation to General Economic Services within this sector suggests a temporary shift in priorities towards broader economic initiatives or services during that year.</t>
  </si>
  <si>
    <r>
      <t xml:space="preserve">Planned expenditure (RE) on this category was ₹ 6,003 crore, 7 lakh, 46 thousand in </t>
    </r>
    <r>
      <rPr>
        <b/>
        <sz val="11"/>
        <color theme="1"/>
        <rFont val="Aptos Narrow"/>
        <family val="2"/>
        <scheme val="minor"/>
      </rPr>
      <t>2020-21</t>
    </r>
  </si>
  <si>
    <r>
      <rPr>
        <b/>
        <sz val="11"/>
        <color theme="1"/>
        <rFont val="Aptos Narrow"/>
        <family val="2"/>
        <scheme val="minor"/>
      </rPr>
      <t>Grants in aid and contributions</t>
    </r>
    <r>
      <rPr>
        <sz val="11"/>
        <color theme="1"/>
        <rFont val="Aptos Narrow"/>
        <family val="2"/>
        <scheme val="minor"/>
      </rPr>
      <t xml:space="preserve"> is listed as a </t>
    </r>
    <r>
      <rPr>
        <b/>
        <sz val="11"/>
        <color theme="1"/>
        <rFont val="Aptos Narrow"/>
        <family val="2"/>
        <scheme val="minor"/>
      </rPr>
      <t>bottom-funded sector</t>
    </r>
    <r>
      <rPr>
        <sz val="11"/>
        <color theme="1"/>
        <rFont val="Aptos Narrow"/>
        <family val="2"/>
        <scheme val="minor"/>
      </rPr>
      <t xml:space="preserve"> for the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across various years.</t>
    </r>
  </si>
  <si>
    <r>
      <t xml:space="preserve">It was budgeted at ₹ 6,404 crore, 27 lakh in 2021-22, showing a fairly small growth of approximately </t>
    </r>
    <r>
      <rPr>
        <b/>
        <sz val="11"/>
        <color theme="1"/>
        <rFont val="Aptos Narrow"/>
        <family val="2"/>
        <scheme val="minor"/>
      </rPr>
      <t>6.68%</t>
    </r>
    <r>
      <rPr>
        <sz val="11"/>
        <color theme="1"/>
        <rFont val="Aptos Narrow"/>
        <family val="2"/>
        <scheme val="minor"/>
      </rPr>
      <t xml:space="preserve"> compared to the previous year.</t>
    </r>
  </si>
  <si>
    <r>
      <t xml:space="preserve">Budgeted at ₹ 6,418 crore, 97 lakh, 91 thousand in 2022-23, a minute growth of approximately </t>
    </r>
    <r>
      <rPr>
        <b/>
        <sz val="11"/>
        <color theme="1"/>
        <rFont val="Aptos Narrow"/>
        <family val="2"/>
        <scheme val="minor"/>
      </rPr>
      <t>+0.22%</t>
    </r>
    <r>
      <rPr>
        <sz val="11"/>
        <color theme="1"/>
        <rFont val="Aptos Narrow"/>
        <family val="2"/>
        <scheme val="minor"/>
      </rPr>
      <t xml:space="preserve"> from the previous year. </t>
    </r>
  </si>
  <si>
    <r>
      <t xml:space="preserve">And planned at ₹ 6,816 crore, 36 lakh in 2023-24, a growth of approximately </t>
    </r>
    <r>
      <rPr>
        <b/>
        <sz val="11"/>
        <color theme="1"/>
        <rFont val="Aptos Narrow"/>
        <family val="2"/>
        <scheme val="minor"/>
      </rPr>
      <t>+6.19%</t>
    </r>
    <r>
      <rPr>
        <sz val="11"/>
        <color theme="1"/>
        <rFont val="Aptos Narrow"/>
        <family val="2"/>
        <scheme val="minor"/>
      </rPr>
      <t xml:space="preserve"> compared to the previous year.</t>
    </r>
  </si>
  <si>
    <r>
      <t xml:space="preserve">Planned expenditure (RE) on this category was₹ 14,335 crore, 58 lakh in </t>
    </r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>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</si>
  <si>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disbursement outside revenue account</t>
    </r>
    <r>
      <rPr>
        <sz val="11"/>
        <color theme="1"/>
        <rFont val="Aptos Narrow"/>
        <family val="2"/>
        <scheme val="minor"/>
      </rPr>
      <t xml:space="preserve"> RE was ₹ 18,241 crore, 37 lakh, 1 thousand,  </t>
    </r>
    <r>
      <rPr>
        <b/>
        <sz val="11"/>
        <color theme="1"/>
        <rFont val="Aptos Narrow"/>
        <family val="2"/>
        <scheme val="minor"/>
      </rPr>
      <t>27.24%</t>
    </r>
    <r>
      <rPr>
        <sz val="11"/>
        <color theme="1"/>
        <rFont val="Aptos Narrow"/>
        <family val="2"/>
        <scheme val="minor"/>
      </rPr>
      <t xml:space="preserve"> increase from the previous year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</si>
  <si>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disbursement outside revenue account</t>
    </r>
    <r>
      <rPr>
        <sz val="11"/>
        <color theme="1"/>
        <rFont val="Aptos Narrow"/>
        <family val="2"/>
        <scheme val="minor"/>
      </rPr>
      <t xml:space="preserve"> RE was₹ 19,382 crore, 59 lakh, 26 thousand, a</t>
    </r>
    <r>
      <rPr>
        <b/>
        <sz val="11"/>
        <color theme="1"/>
        <rFont val="Aptos Narrow"/>
        <family val="2"/>
        <scheme val="minor"/>
      </rPr>
      <t xml:space="preserve"> 6.25%</t>
    </r>
    <r>
      <rPr>
        <sz val="11"/>
        <color theme="1"/>
        <rFont val="Aptos Narrow"/>
        <family val="2"/>
        <scheme val="minor"/>
      </rPr>
      <t xml:space="preserve"> increase from the previous year.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</si>
  <si>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disbursement outside revenue account</t>
    </r>
    <r>
      <rPr>
        <sz val="11"/>
        <color theme="1"/>
        <rFont val="Aptos Narrow"/>
        <family val="2"/>
        <scheme val="minor"/>
      </rPr>
      <t xml:space="preserve"> RE was ₹ 26,279 crore, 88 lakh, 77 thousand, a substantial</t>
    </r>
    <r>
      <rPr>
        <b/>
        <sz val="11"/>
        <color theme="1"/>
        <rFont val="Aptos Narrow"/>
        <family val="2"/>
        <scheme val="minor"/>
      </rPr>
      <t xml:space="preserve"> 35.58%</t>
    </r>
    <r>
      <rPr>
        <sz val="11"/>
        <color theme="1"/>
        <rFont val="Aptos Narrow"/>
        <family val="2"/>
        <scheme val="minor"/>
      </rPr>
      <t xml:space="preserve"> increase from the previous year</t>
    </r>
  </si>
  <si>
    <r>
      <rPr>
        <b/>
        <sz val="11"/>
        <color theme="1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significant increases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observed in Capital disbursement outside revenue account in 2021-22 and particularly 2023-24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suggest that despite being the lowest funded item, its allocation can see 
substantial planned growth in specific years. Grants in aid and contributions shows a stable increase in 2021-22 &amp; 2023-24.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</si>
  <si>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2020-21 Revenue Account</t>
    </r>
    <r>
      <rPr>
        <sz val="11"/>
        <color theme="1"/>
        <rFont val="Aptos Narrow"/>
        <family val="2"/>
        <scheme val="minor"/>
      </rPr>
      <t xml:space="preserve"> the sector with </t>
    </r>
    <r>
      <rPr>
        <b/>
        <sz val="11"/>
        <color theme="1"/>
        <rFont val="Aptos Narrow"/>
        <family val="2"/>
        <scheme val="minor"/>
      </rPr>
      <t>highest upward correction</t>
    </r>
    <r>
      <rPr>
        <sz val="11"/>
        <color theme="1"/>
        <rFont val="Aptos Narrow"/>
        <family val="2"/>
        <scheme val="minor"/>
      </rPr>
      <t xml:space="preserve"> was found to be </t>
    </r>
    <r>
      <rPr>
        <b/>
        <sz val="11"/>
        <color theme="1"/>
        <rFont val="Aptos Narrow"/>
        <family val="2"/>
        <scheme val="minor"/>
      </rPr>
      <t xml:space="preserve">Economic Services </t>
    </r>
    <r>
      <rPr>
        <sz val="11"/>
        <color theme="1"/>
        <rFont val="Aptos Narrow"/>
        <family val="2"/>
        <scheme val="minor"/>
      </rPr>
      <t xml:space="preserve">with </t>
    </r>
    <r>
      <rPr>
        <b/>
        <sz val="11"/>
        <color theme="1"/>
        <rFont val="Aptos Narrow"/>
        <family val="2"/>
        <scheme val="minor"/>
      </rPr>
      <t>₹ 711 crore, 48 lakh, 42 thousand</t>
    </r>
    <r>
      <rPr>
        <sz val="11"/>
        <color theme="1"/>
        <rFont val="Aptos Narrow"/>
        <family val="2"/>
        <scheme val="minor"/>
      </rPr>
      <t xml:space="preserve">. Within which </t>
    </r>
    <r>
      <rPr>
        <b/>
        <sz val="11"/>
        <color theme="1"/>
        <rFont val="Aptos Narrow"/>
        <family val="2"/>
        <scheme val="minor"/>
      </rPr>
      <t xml:space="preserve">Sub-Category Transport </t>
    </r>
    <r>
      <rPr>
        <sz val="11"/>
        <color theme="1"/>
        <rFont val="Aptos Narrow"/>
        <family val="2"/>
        <scheme val="minor"/>
      </rPr>
      <t xml:space="preserve">showing the </t>
    </r>
    <r>
      <rPr>
        <b/>
        <sz val="11"/>
        <color theme="1"/>
        <rFont val="Aptos Narrow"/>
        <family val="2"/>
        <scheme val="minor"/>
      </rPr>
      <t>highest upward 
correction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₹ 518 crore, 14 lakh, 6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This indicates that actual or anticipated revenue/spending related to economic activities, particularly transport, increased substantially compared to the 
original budget during this year.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</si>
  <si>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2020-21 Capital Account</t>
    </r>
    <r>
      <rPr>
        <sz val="11"/>
        <color theme="1"/>
        <rFont val="Aptos Narrow"/>
        <family val="2"/>
        <scheme val="minor"/>
      </rPr>
      <t xml:space="preserve"> the</t>
    </r>
    <r>
      <rPr>
        <b/>
        <sz val="11"/>
        <color theme="1"/>
        <rFont val="Aptos Narrow"/>
        <family val="2"/>
        <scheme val="minor"/>
      </rPr>
      <t xml:space="preserve"> category and sub-category with highest upward correction were both Capital Disbursements outside revenue account</t>
    </r>
    <r>
      <rPr>
        <sz val="11"/>
        <color theme="1"/>
        <rFont val="Aptos Narrow"/>
        <family val="2"/>
        <scheme val="minor"/>
      </rPr>
      <t xml:space="preserve">, with </t>
    </r>
    <r>
      <rPr>
        <b/>
        <sz val="11"/>
        <color theme="1"/>
        <rFont val="Aptos Narrow"/>
        <family val="2"/>
        <scheme val="minor"/>
      </rPr>
      <t>₹ 86 crore, 66 lakh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This implies an increase in 
capital outflows not directly related to revenue generation compared to the budget.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</si>
  <si>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2021-22 Revenue Account</t>
    </r>
    <r>
      <rPr>
        <sz val="11"/>
        <color theme="1"/>
        <rFont val="Aptos Narrow"/>
        <family val="2"/>
        <scheme val="minor"/>
      </rPr>
      <t xml:space="preserve"> the sector with </t>
    </r>
    <r>
      <rPr>
        <b/>
        <sz val="11"/>
        <color theme="1"/>
        <rFont val="Aptos Narrow"/>
        <family val="2"/>
        <scheme val="minor"/>
      </rPr>
      <t>highest upward correction</t>
    </r>
    <r>
      <rPr>
        <sz val="11"/>
        <color theme="1"/>
        <rFont val="Aptos Narrow"/>
        <family val="2"/>
        <scheme val="minor"/>
      </rPr>
      <t xml:space="preserve"> was to be </t>
    </r>
    <r>
      <rPr>
        <b/>
        <sz val="11"/>
        <color theme="1"/>
        <rFont val="Aptos Narrow"/>
        <family val="2"/>
        <scheme val="minor"/>
      </rPr>
      <t>Social Services</t>
    </r>
    <r>
      <rPr>
        <sz val="11"/>
        <color theme="1"/>
        <rFont val="Aptos Narrow"/>
        <family val="2"/>
        <scheme val="minor"/>
      </rPr>
      <t xml:space="preserve">, with a massive </t>
    </r>
    <r>
      <rPr>
        <b/>
        <sz val="11"/>
        <color theme="1"/>
        <rFont val="Aptos Narrow"/>
        <family val="2"/>
        <scheme val="minor"/>
      </rPr>
      <t>₹ 6,945 crore, 86 lakh, 83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This points to a huge increase in spending or allocation 
towards social services during this year compared to the budget.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</si>
  <si>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2021-22 Capital Account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category and sub-category with the highest upward correction</t>
    </r>
    <r>
      <rPr>
        <sz val="11"/>
        <color theme="1"/>
        <rFont val="Aptos Narrow"/>
        <family val="2"/>
        <scheme val="minor"/>
      </rPr>
      <t xml:space="preserve"> were again </t>
    </r>
    <r>
      <rPr>
        <b/>
        <sz val="11"/>
        <color theme="1"/>
        <rFont val="Aptos Narrow"/>
        <family val="2"/>
        <scheme val="minor"/>
      </rPr>
      <t>Capital Disbursements outside revenue account, with ₹ 88 crore, 90 lakh, 1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This is a slight 
increase from the previous year for this item.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</si>
  <si>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2022-23 Revenue Account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sector with highest upward correction</t>
    </r>
    <r>
      <rPr>
        <sz val="11"/>
        <color theme="1"/>
        <rFont val="Aptos Narrow"/>
        <family val="2"/>
        <scheme val="minor"/>
      </rPr>
      <t xml:space="preserve"> was </t>
    </r>
    <r>
      <rPr>
        <b/>
        <sz val="11"/>
        <color theme="1"/>
        <rFont val="Aptos Narrow"/>
        <family val="2"/>
        <scheme val="minor"/>
      </rPr>
      <t>Economic Services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with ₹ 6,961 crore, 16 lakh, 76 thousand</t>
    </r>
    <r>
      <rPr>
        <sz val="11"/>
        <color theme="1"/>
        <rFont val="Aptos Narrow"/>
        <family val="2"/>
        <scheme val="minor"/>
      </rPr>
      <t xml:space="preserve">. The </t>
    </r>
    <r>
      <rPr>
        <b/>
        <sz val="11"/>
        <color theme="1"/>
        <rFont val="Aptos Narrow"/>
        <family val="2"/>
        <scheme val="minor"/>
      </rPr>
      <t>sub-category with the highest upward correction was Transport</t>
    </r>
    <r>
      <rPr>
        <sz val="11"/>
        <color theme="1"/>
        <rFont val="Aptos Narrow"/>
        <family val="2"/>
        <scheme val="minor"/>
      </rPr>
      <t xml:space="preserve">, 
</t>
    </r>
    <r>
      <rPr>
        <b/>
        <sz val="11"/>
        <color theme="1"/>
        <rFont val="Aptos Narrow"/>
        <family val="2"/>
        <scheme val="minor"/>
      </rPr>
      <t>with ₹ 2,518 crore, 93 lakh, 86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Economic Services and Transport again show significant upward revisions, similar to 2020-21 but with a much larger magnitude for Economic Services overall.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</si>
  <si>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2022-23 Capital Account</t>
    </r>
    <r>
      <rPr>
        <sz val="11"/>
        <color theme="1"/>
        <rFont val="Aptos Narrow"/>
        <family val="2"/>
        <scheme val="minor"/>
      </rPr>
      <t xml:space="preserve"> the</t>
    </r>
    <r>
      <rPr>
        <b/>
        <sz val="11"/>
        <color theme="1"/>
        <rFont val="Aptos Narrow"/>
        <family val="2"/>
        <scheme val="minor"/>
      </rPr>
      <t xml:space="preserve"> category</t>
    </r>
    <r>
      <rPr>
        <sz val="11"/>
        <color theme="1"/>
        <rFont val="Aptos Narrow"/>
        <family val="2"/>
        <scheme val="minor"/>
      </rPr>
      <t xml:space="preserve"> with the</t>
    </r>
    <r>
      <rPr>
        <b/>
        <sz val="11"/>
        <color theme="1"/>
        <rFont val="Aptos Narrow"/>
        <family val="2"/>
        <scheme val="minor"/>
      </rPr>
      <t xml:space="preserve"> highest upward correction</t>
    </r>
    <r>
      <rPr>
        <sz val="11"/>
        <color theme="1"/>
        <rFont val="Aptos Narrow"/>
        <family val="2"/>
        <scheme val="minor"/>
      </rPr>
      <t xml:space="preserve"> was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, with a massive </t>
    </r>
    <r>
      <rPr>
        <b/>
        <sz val="11"/>
        <color theme="1"/>
        <rFont val="Aptos Narrow"/>
        <family val="2"/>
        <scheme val="minor"/>
      </rPr>
      <t>₹ 10,163 crore, 72 lakh, 14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 xml:space="preserve">This represents a huge positive revision in planned 
capital spending. </t>
    </r>
    <r>
      <rPr>
        <sz val="11"/>
        <color theme="1"/>
        <rFont val="Aptos Narrow"/>
        <family val="2"/>
        <scheme val="minor"/>
      </rPr>
      <t xml:space="preserve">The </t>
    </r>
    <r>
      <rPr>
        <b/>
        <sz val="11"/>
        <color theme="1"/>
        <rFont val="Aptos Narrow"/>
        <family val="2"/>
        <scheme val="minor"/>
      </rPr>
      <t>sub-category with the highest upward correction was Capital Account of Transport, with ₹ 4,244 crore, 59 lakh, 46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This indicates a significant portion of the overall increase in Capital Expenditure was directed towards transport infrastructure or related activities.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</si>
  <si>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2023-24 Revenue Account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category and sub-category</t>
    </r>
    <r>
      <rPr>
        <sz val="11"/>
        <color theme="1"/>
        <rFont val="Aptos Narrow"/>
        <family val="2"/>
        <scheme val="minor"/>
      </rPr>
      <t xml:space="preserve"> with the </t>
    </r>
    <r>
      <rPr>
        <b/>
        <sz val="11"/>
        <color theme="1"/>
        <rFont val="Aptos Narrow"/>
        <family val="2"/>
        <scheme val="minor"/>
      </rPr>
      <t>highest upward correction</t>
    </r>
    <r>
      <rPr>
        <sz val="11"/>
        <color theme="1"/>
        <rFont val="Aptos Narrow"/>
        <family val="2"/>
        <scheme val="minor"/>
      </rPr>
      <t xml:space="preserve"> were both </t>
    </r>
    <r>
      <rPr>
        <b/>
        <sz val="11"/>
        <color theme="1"/>
        <rFont val="Aptos Narrow"/>
        <family val="2"/>
        <scheme val="minor"/>
      </rPr>
      <t>Grants in aid and contributions</t>
    </r>
    <r>
      <rPr>
        <sz val="11"/>
        <color theme="1"/>
        <rFont val="Aptos Narrow"/>
        <family val="2"/>
        <scheme val="minor"/>
      </rPr>
      <t xml:space="preserve">, showing a relatively </t>
    </r>
    <r>
      <rPr>
        <b/>
        <sz val="11"/>
        <color theme="1"/>
        <rFont val="Aptos Narrow"/>
        <family val="2"/>
        <scheme val="minor"/>
      </rPr>
      <t>small increase of ₹ 60 lakh, 80 thousand.</t>
    </r>
    <r>
      <rPr>
        <sz val="11"/>
        <color theme="1"/>
        <rFont val="Aptos Narrow"/>
        <family val="2"/>
        <scheme val="minor"/>
      </rPr>
      <t xml:space="preserve"> 
</t>
    </r>
    <r>
      <rPr>
        <b/>
        <sz val="11"/>
        <color theme="1"/>
        <rFont val="Aptos Narrow"/>
        <family val="2"/>
        <scheme val="minor"/>
      </rPr>
      <t>This suggests revisions in grants were the most significant upward adjustment in Revenue, though the magnitude is much smaller than the large sector-level corrections seen in previous years.</t>
    </r>
  </si>
  <si>
    <r>
      <t xml:space="preserve">Scenarios where the </t>
    </r>
    <r>
      <rPr>
        <b/>
        <sz val="11"/>
        <color theme="1"/>
        <rFont val="Aptos Narrow"/>
        <family val="2"/>
        <scheme val="minor"/>
      </rPr>
      <t>Sector and its Sub-category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highest</t>
    </r>
    <r>
      <rPr>
        <sz val="11"/>
        <color theme="1"/>
        <rFont val="Aptos Narrow"/>
        <family val="2"/>
        <scheme val="minor"/>
      </rPr>
      <t xml:space="preserve"> changes or </t>
    </r>
    <r>
      <rPr>
        <b/>
        <sz val="11"/>
        <color theme="1"/>
        <rFont val="Aptos Narrow"/>
        <family val="2"/>
        <scheme val="minor"/>
      </rPr>
      <t>upward correction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meaning difference in Revised Estimates and Budget Estimates is the largest.</t>
    </r>
  </si>
  <si>
    <r>
      <t xml:space="preserve">Scenarios where the </t>
    </r>
    <r>
      <rPr>
        <b/>
        <sz val="11"/>
        <color theme="1"/>
        <rFont val="Aptos Narrow"/>
        <family val="2"/>
        <scheme val="minor"/>
      </rPr>
      <t xml:space="preserve">Sector and its Sub-category </t>
    </r>
    <r>
      <rPr>
        <sz val="11"/>
        <color theme="1"/>
        <rFont val="Aptos Narrow"/>
        <family val="2"/>
        <scheme val="minor"/>
      </rPr>
      <t xml:space="preserve">with </t>
    </r>
    <r>
      <rPr>
        <b/>
        <sz val="11"/>
        <color theme="1"/>
        <rFont val="Aptos Narrow"/>
        <family val="2"/>
        <scheme val="minor"/>
      </rPr>
      <t>highest downward correction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meaning the difference in Revised Estimates and Budget Estimates is the smallest</t>
    </r>
    <r>
      <rPr>
        <sz val="11"/>
        <color theme="1"/>
        <rFont val="Aptos Narrow"/>
        <family val="2"/>
        <scheme val="minor"/>
      </rPr>
      <t>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</si>
  <si>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2020-21 Revenue Accoun</t>
    </r>
    <r>
      <rPr>
        <sz val="11"/>
        <color theme="1"/>
        <rFont val="Aptos Narrow"/>
        <family val="2"/>
        <scheme val="minor"/>
      </rPr>
      <t xml:space="preserve">t the sector with the </t>
    </r>
    <r>
      <rPr>
        <b/>
        <sz val="11"/>
        <color theme="1"/>
        <rFont val="Aptos Narrow"/>
        <family val="2"/>
        <scheme val="minor"/>
      </rPr>
      <t>highest downward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correction</t>
    </r>
    <r>
      <rPr>
        <sz val="11"/>
        <color theme="1"/>
        <rFont val="Aptos Narrow"/>
        <family val="2"/>
        <scheme val="minor"/>
      </rPr>
      <t xml:space="preserve"> was  </t>
    </r>
    <r>
      <rPr>
        <b/>
        <sz val="11"/>
        <color theme="1"/>
        <rFont val="Aptos Narrow"/>
        <family val="2"/>
        <scheme val="minor"/>
      </rPr>
      <t>Social Services</t>
    </r>
    <r>
      <rPr>
        <sz val="11"/>
        <color theme="1"/>
        <rFont val="Aptos Narrow"/>
        <family val="2"/>
        <scheme val="minor"/>
      </rPr>
      <t>, with</t>
    </r>
    <r>
      <rPr>
        <b/>
        <sz val="11"/>
        <color theme="1"/>
        <rFont val="Aptos Narrow"/>
        <family val="2"/>
        <scheme val="minor"/>
      </rPr>
      <t xml:space="preserve"> ₹ -1,065 crore, 1 lakh, 51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This suggests that anticipated spending on social services 
was significantly lower than initially budgeted.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</si>
  <si>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2020-21 Capital Account</t>
    </r>
    <r>
      <rPr>
        <sz val="11"/>
        <color theme="1"/>
        <rFont val="Aptos Narrow"/>
        <family val="2"/>
        <scheme val="minor"/>
      </rPr>
      <t xml:space="preserve"> the sector with the </t>
    </r>
    <r>
      <rPr>
        <b/>
        <sz val="11"/>
        <color theme="1"/>
        <rFont val="Aptos Narrow"/>
        <family val="2"/>
        <scheme val="minor"/>
      </rPr>
      <t>highest downward correction</t>
    </r>
    <r>
      <rPr>
        <sz val="11"/>
        <color theme="1"/>
        <rFont val="Aptos Narrow"/>
        <family val="2"/>
        <scheme val="minor"/>
      </rPr>
      <t xml:space="preserve"> was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, with a substantial </t>
    </r>
    <r>
      <rPr>
        <b/>
        <sz val="11"/>
        <color theme="1"/>
        <rFont val="Aptos Narrow"/>
        <family val="2"/>
        <scheme val="minor"/>
      </rPr>
      <t>₹ -7,387 crore, 4 lakh, 61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This indicates a very large reduction in planned 
capital spending compared to the initial budget.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</si>
  <si>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2021-22 Revenue Account</t>
    </r>
    <r>
      <rPr>
        <sz val="11"/>
        <color theme="1"/>
        <rFont val="Aptos Narrow"/>
        <family val="2"/>
        <scheme val="minor"/>
      </rPr>
      <t xml:space="preserve"> the sector with the </t>
    </r>
    <r>
      <rPr>
        <b/>
        <sz val="11"/>
        <color theme="1"/>
        <rFont val="Aptos Narrow"/>
        <family val="2"/>
        <scheme val="minor"/>
      </rPr>
      <t>highest downward correction</t>
    </r>
    <r>
      <rPr>
        <sz val="11"/>
        <color theme="1"/>
        <rFont val="Aptos Narrow"/>
        <family val="2"/>
        <scheme val="minor"/>
      </rPr>
      <t xml:space="preserve"> is listed as </t>
    </r>
    <r>
      <rPr>
        <b/>
        <sz val="11"/>
        <color theme="1"/>
        <rFont val="Aptos Narrow"/>
        <family val="2"/>
        <scheme val="minor"/>
      </rPr>
      <t>Disbursements met from revenue</t>
    </r>
    <r>
      <rPr>
        <sz val="11"/>
        <color theme="1"/>
        <rFont val="Aptos Narrow"/>
        <family val="2"/>
        <scheme val="minor"/>
      </rPr>
      <t xml:space="preserve">, with </t>
    </r>
    <r>
      <rPr>
        <b/>
        <sz val="11"/>
        <color theme="1"/>
        <rFont val="Aptos Narrow"/>
        <family val="2"/>
        <scheme val="minor"/>
      </rPr>
      <t>₹ 2 crore, 78 lakh, 39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This suggests that all the sectors were under budgeted 
and had to be revised with more fund allocations.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</si>
  <si>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2021-22 Capital Account</t>
    </r>
    <r>
      <rPr>
        <sz val="11"/>
        <color theme="1"/>
        <rFont val="Aptos Narrow"/>
        <family val="2"/>
        <scheme val="minor"/>
      </rPr>
      <t xml:space="preserve"> the sector with the</t>
    </r>
    <r>
      <rPr>
        <b/>
        <sz val="11"/>
        <color theme="1"/>
        <rFont val="Aptos Narrow"/>
        <family val="2"/>
        <scheme val="minor"/>
      </rPr>
      <t xml:space="preserve"> highest downward correction</t>
    </r>
    <r>
      <rPr>
        <sz val="11"/>
        <color theme="1"/>
        <rFont val="Aptos Narrow"/>
        <family val="2"/>
        <scheme val="minor"/>
      </rPr>
      <t xml:space="preserve"> was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, with </t>
    </r>
    <r>
      <rPr>
        <b/>
        <sz val="11"/>
        <color theme="1"/>
        <rFont val="Aptos Narrow"/>
        <family val="2"/>
        <scheme val="minor"/>
      </rPr>
      <t>₹ -1,451 crore, 67 lakh, 75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While still a significant decrease, the magnitude is much smaller 
than the downward correction in Capital expenditure seen in previous year.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</si>
  <si>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2022-23 Revenue Accoun</t>
    </r>
    <r>
      <rPr>
        <sz val="11"/>
        <color theme="1"/>
        <rFont val="Aptos Narrow"/>
        <family val="2"/>
        <scheme val="minor"/>
      </rPr>
      <t xml:space="preserve">t the sector with </t>
    </r>
    <r>
      <rPr>
        <b/>
        <sz val="11"/>
        <color theme="1"/>
        <rFont val="Aptos Narrow"/>
        <family val="2"/>
        <scheme val="minor"/>
      </rPr>
      <t>highest downward correction</t>
    </r>
    <r>
      <rPr>
        <sz val="11"/>
        <color theme="1"/>
        <rFont val="Aptos Narrow"/>
        <family val="2"/>
        <scheme val="minor"/>
      </rPr>
      <t xml:space="preserve"> is listed as </t>
    </r>
    <r>
      <rPr>
        <b/>
        <sz val="11"/>
        <color theme="1"/>
        <rFont val="Aptos Narrow"/>
        <family val="2"/>
        <scheme val="minor"/>
      </rPr>
      <t>Disbursements met from revenue, with ₹ 15 crore, 55 lakh, 93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 xml:space="preserve">Suggesting that as sectors or categories belonging to 
revenue account all were under budgeted and this happens to the sector which required the least revision amongst the other sectors. 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</si>
  <si>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2022-23 Capital Account</t>
    </r>
    <r>
      <rPr>
        <sz val="11"/>
        <color theme="1"/>
        <rFont val="Aptos Narrow"/>
        <family val="2"/>
        <scheme val="minor"/>
      </rPr>
      <t xml:space="preserve"> the sector with the </t>
    </r>
    <r>
      <rPr>
        <b/>
        <sz val="11"/>
        <color theme="1"/>
        <rFont val="Aptos Narrow"/>
        <family val="2"/>
        <scheme val="minor"/>
      </rPr>
      <t>highest downward correction</t>
    </r>
    <r>
      <rPr>
        <sz val="11"/>
        <color theme="1"/>
        <rFont val="Aptos Narrow"/>
        <family val="2"/>
        <scheme val="minor"/>
      </rPr>
      <t xml:space="preserve"> is listed as </t>
    </r>
    <r>
      <rPr>
        <b/>
        <sz val="11"/>
        <color theme="1"/>
        <rFont val="Aptos Narrow"/>
        <family val="2"/>
        <scheme val="minor"/>
      </rPr>
      <t>Capital Disbursements outside revenue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with ₹ 1,801 crore, 46 lakh, 26 thousand</t>
    </r>
    <r>
      <rPr>
        <sz val="11"/>
        <color theme="1"/>
        <rFont val="Aptos Narrow"/>
        <family val="2"/>
        <scheme val="minor"/>
      </rPr>
      <t>.</t>
    </r>
  </si>
  <si>
    <t>It is worth noticing that in 2022-23 Revenue Account, Agriculture and Allied Activities the sub-category of Economic Services happens to have the highest downward correction with -₹ 801.66 crore. This suggests that although the economic services sector was highly under estimated a sub-category of it was the most over estimated item.</t>
  </si>
  <si>
    <t>It is worth noting that in 2022-23 capital account, Loans &amp; Advances sub category of Capital Expenditure happens to have the highest downward correction with -₹ 827.29 crore making it to be the most over estimated item.</t>
  </si>
  <si>
    <r>
      <t xml:space="preserve">For </t>
    </r>
    <r>
      <rPr>
        <b/>
        <sz val="11"/>
        <color theme="1"/>
        <rFont val="Aptos Narrow"/>
        <family val="2"/>
        <scheme val="minor"/>
      </rPr>
      <t>2023-24 Revenue Account</t>
    </r>
    <r>
      <rPr>
        <sz val="11"/>
        <color theme="1"/>
        <rFont val="Aptos Narrow"/>
        <family val="2"/>
        <scheme val="minor"/>
      </rPr>
      <t xml:space="preserve"> the sector with the </t>
    </r>
    <r>
      <rPr>
        <b/>
        <sz val="11"/>
        <color theme="1"/>
        <rFont val="Aptos Narrow"/>
        <family val="2"/>
        <scheme val="minor"/>
      </rPr>
      <t>highest downward correction</t>
    </r>
    <r>
      <rPr>
        <sz val="11"/>
        <color theme="1"/>
        <rFont val="Aptos Narrow"/>
        <family val="2"/>
        <scheme val="minor"/>
      </rPr>
      <t xml:space="preserve"> was </t>
    </r>
    <r>
      <rPr>
        <b/>
        <sz val="11"/>
        <color theme="1"/>
        <rFont val="Aptos Narrow"/>
        <family val="2"/>
        <scheme val="minor"/>
      </rPr>
      <t>General Services</t>
    </r>
    <r>
      <rPr>
        <sz val="11"/>
        <color theme="1"/>
        <rFont val="Aptos Narrow"/>
        <family val="2"/>
        <scheme val="minor"/>
      </rPr>
      <t>, with a substantial</t>
    </r>
    <r>
      <rPr>
        <b/>
        <sz val="11"/>
        <color theme="1"/>
        <rFont val="Aptos Narrow"/>
        <family val="2"/>
        <scheme val="minor"/>
      </rPr>
      <t xml:space="preserve"> ₹ -3,803 crore, 11 lakh, 46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This indicates a large reduction in anticipated spending 
in general administration or services.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</si>
  <si>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2023-24 Capital Account</t>
    </r>
    <r>
      <rPr>
        <sz val="11"/>
        <color theme="1"/>
        <rFont val="Aptos Narrow"/>
        <family val="2"/>
        <scheme val="minor"/>
      </rPr>
      <t xml:space="preserve"> the sector with the </t>
    </r>
    <r>
      <rPr>
        <b/>
        <sz val="11"/>
        <color theme="1"/>
        <rFont val="Aptos Narrow"/>
        <family val="2"/>
        <scheme val="minor"/>
      </rPr>
      <t>highest downward correction</t>
    </r>
    <r>
      <rPr>
        <sz val="11"/>
        <color theme="1"/>
        <rFont val="Aptos Narrow"/>
        <family val="2"/>
        <scheme val="minor"/>
      </rPr>
      <t xml:space="preserve"> is listed as </t>
    </r>
    <r>
      <rPr>
        <b/>
        <sz val="11"/>
        <color theme="1"/>
        <rFont val="Aptos Narrow"/>
        <family val="2"/>
        <scheme val="minor"/>
      </rPr>
      <t>Capital Disbursements outside revenue account</t>
    </r>
    <r>
      <rPr>
        <sz val="11"/>
        <color theme="1"/>
        <rFont val="Aptos Narrow"/>
        <family val="2"/>
        <scheme val="minor"/>
      </rPr>
      <t xml:space="preserve">, with </t>
    </r>
    <r>
      <rPr>
        <b/>
        <sz val="11"/>
        <color theme="1"/>
        <rFont val="Aptos Narrow"/>
        <family val="2"/>
        <scheme val="minor"/>
      </rPr>
      <t>₹ 47 lakh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Suggests an under estimation of ₹ 47 lakh.</t>
    </r>
  </si>
  <si>
    <t>It is worth noting that in 2023-24 capital account, Capital Account of Transport sub category of Capital Expenditure has the highest downward correction with -₹ 225 crore making it the most over estimated item.</t>
  </si>
  <si>
    <t>NOTE:</t>
  </si>
  <si>
    <t>If the corrections (RE - BE) happens to be negative, it means the item (sector or sub-category) is over estimated and if the corrections are positive then, the item is under estimated</t>
  </si>
  <si>
    <r>
      <rPr>
        <b/>
        <sz val="11"/>
        <color theme="1"/>
        <rFont val="Aptos Narrow"/>
        <family val="2"/>
        <scheme val="minor"/>
      </rPr>
      <t>Sectors</t>
    </r>
    <r>
      <rPr>
        <sz val="11"/>
        <color theme="1"/>
        <rFont val="Aptos Narrow"/>
        <family val="2"/>
        <scheme val="minor"/>
      </rPr>
      <t xml:space="preserve"> which had the </t>
    </r>
    <r>
      <rPr>
        <b/>
        <sz val="11"/>
        <color theme="1"/>
        <rFont val="Aptos Narrow"/>
        <family val="2"/>
        <scheme val="minor"/>
      </rPr>
      <t>best estimates</t>
    </r>
    <r>
      <rPr>
        <sz val="11"/>
        <color theme="1"/>
        <rFont val="Aptos Narrow"/>
        <family val="2"/>
        <scheme val="minor"/>
      </rPr>
      <t xml:space="preserve"> (%BE), meaning the </t>
    </r>
    <r>
      <rPr>
        <b/>
        <sz val="11"/>
        <color theme="1"/>
        <rFont val="Aptos Narrow"/>
        <family val="2"/>
        <scheme val="minor"/>
      </rPr>
      <t>actual budget(actuals) closest to the budget estimate(BE)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</si>
  <si>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Disbursements met from Revenue</t>
    </r>
    <r>
      <rPr>
        <sz val="11"/>
        <color theme="1"/>
        <rFont val="Aptos Narrow"/>
        <family val="2"/>
        <scheme val="minor"/>
      </rPr>
      <t xml:space="preserve"> category did really well in the year </t>
    </r>
    <r>
      <rPr>
        <b/>
        <sz val="11"/>
        <color theme="1"/>
        <rFont val="Aptos Narrow"/>
        <family val="2"/>
        <scheme val="minor"/>
      </rPr>
      <t>2020-21, 2021-22 &amp; 2022-23</t>
    </r>
    <r>
      <rPr>
        <sz val="11"/>
        <color theme="1"/>
        <rFont val="Aptos Narrow"/>
        <family val="2"/>
        <scheme val="minor"/>
      </rPr>
      <t xml:space="preserve"> by their </t>
    </r>
    <r>
      <rPr>
        <b/>
        <sz val="11"/>
        <color theme="1"/>
        <rFont val="Aptos Narrow"/>
        <family val="2"/>
        <scheme val="minor"/>
      </rPr>
      <t>actuals</t>
    </r>
    <r>
      <rPr>
        <sz val="11"/>
        <color theme="1"/>
        <rFont val="Aptos Narrow"/>
        <family val="2"/>
        <scheme val="minor"/>
      </rPr>
      <t xml:space="preserve"> achieving </t>
    </r>
    <r>
      <rPr>
        <b/>
        <sz val="11"/>
        <color theme="1"/>
        <rFont val="Aptos Narrow"/>
        <family val="2"/>
        <scheme val="minor"/>
      </rPr>
      <t>99.34%, 98.04% &amp; 99.97% of BE utilization respectively</t>
    </r>
    <r>
      <rPr>
        <sz val="11"/>
        <color theme="1"/>
        <rFont val="Aptos Narrow"/>
        <family val="2"/>
        <scheme val="minor"/>
      </rPr>
      <t xml:space="preserve">. 
However, it </t>
    </r>
    <r>
      <rPr>
        <b/>
        <sz val="11"/>
        <color theme="1"/>
        <rFont val="Aptos Narrow"/>
        <family val="2"/>
        <scheme val="minor"/>
      </rPr>
      <t>changed</t>
    </r>
    <r>
      <rPr>
        <sz val="11"/>
        <color theme="1"/>
        <rFont val="Aptos Narrow"/>
        <family val="2"/>
        <scheme val="minor"/>
      </rPr>
      <t xml:space="preserve"> to </t>
    </r>
    <r>
      <rPr>
        <b/>
        <sz val="11"/>
        <color theme="1"/>
        <rFont val="Aptos Narrow"/>
        <family val="2"/>
        <scheme val="minor"/>
      </rPr>
      <t>Economic Services</t>
    </r>
    <r>
      <rPr>
        <sz val="11"/>
        <color theme="1"/>
        <rFont val="Aptos Narrow"/>
        <family val="2"/>
        <scheme val="minor"/>
      </rPr>
      <t xml:space="preserve"> with</t>
    </r>
    <r>
      <rPr>
        <b/>
        <sz val="11"/>
        <color theme="1"/>
        <rFont val="Aptos Narrow"/>
        <family val="2"/>
        <scheme val="minor"/>
      </rPr>
      <t xml:space="preserve"> 99.92% BE utilization in 2023-24</t>
    </r>
    <r>
      <rPr>
        <sz val="11"/>
        <color theme="1"/>
        <rFont val="Aptos Narrow"/>
        <family val="2"/>
        <scheme val="minor"/>
      </rPr>
      <t xml:space="preserve">. 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</si>
  <si>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Disbursements outside revenue account</t>
    </r>
    <r>
      <rPr>
        <sz val="11"/>
        <color theme="1"/>
        <rFont val="Aptos Narrow"/>
        <family val="2"/>
        <scheme val="minor"/>
      </rPr>
      <t xml:space="preserve"> category had the </t>
    </r>
    <r>
      <rPr>
        <b/>
        <sz val="11"/>
        <color theme="1"/>
        <rFont val="Aptos Narrow"/>
        <family val="2"/>
        <scheme val="minor"/>
      </rPr>
      <t>best utilization of BE</t>
    </r>
    <r>
      <rPr>
        <sz val="11"/>
        <color theme="1"/>
        <rFont val="Aptos Narrow"/>
        <family val="2"/>
        <scheme val="minor"/>
      </rPr>
      <t xml:space="preserve"> with their actuals achieving </t>
    </r>
    <r>
      <rPr>
        <b/>
        <sz val="11"/>
        <color theme="1"/>
        <rFont val="Aptos Narrow"/>
        <family val="2"/>
        <scheme val="minor"/>
      </rPr>
      <t>96.79% &amp; 96.81% of BE</t>
    </r>
    <r>
      <rPr>
        <sz val="11"/>
        <color theme="1"/>
        <rFont val="Aptos Narrow"/>
        <family val="2"/>
        <scheme val="minor"/>
      </rPr>
      <t xml:space="preserve"> in </t>
    </r>
    <r>
      <rPr>
        <b/>
        <sz val="11"/>
        <color theme="1"/>
        <rFont val="Aptos Narrow"/>
        <family val="2"/>
        <scheme val="minor"/>
      </rPr>
      <t>2020-21 and 2021-22 respectively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 xml:space="preserve">2022-23 </t>
    </r>
    <r>
      <rPr>
        <sz val="11"/>
        <color theme="1"/>
        <rFont val="Aptos Narrow"/>
        <family val="2"/>
        <scheme val="minor"/>
      </rPr>
      <t xml:space="preserve">
had </t>
    </r>
    <r>
      <rPr>
        <b/>
        <sz val="11"/>
        <color theme="1"/>
        <rFont val="Aptos Narrow"/>
        <family val="2"/>
        <scheme val="minor"/>
      </rPr>
      <t xml:space="preserve">Loans &amp; Advances </t>
    </r>
    <r>
      <rPr>
        <sz val="11"/>
        <color theme="1"/>
        <rFont val="Aptos Narrow"/>
        <family val="2"/>
        <scheme val="minor"/>
      </rPr>
      <t xml:space="preserve">(sub-category of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) achieving </t>
    </r>
    <r>
      <rPr>
        <b/>
        <sz val="11"/>
        <color theme="1"/>
        <rFont val="Aptos Narrow"/>
        <family val="2"/>
        <scheme val="minor"/>
      </rPr>
      <t xml:space="preserve">96.11% of BE </t>
    </r>
    <r>
      <rPr>
        <sz val="11"/>
        <color theme="1"/>
        <rFont val="Aptos Narrow"/>
        <family val="2"/>
        <scheme val="minor"/>
      </rPr>
      <t xml:space="preserve">and year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 xml:space="preserve"> had </t>
    </r>
    <r>
      <rPr>
        <b/>
        <sz val="11"/>
        <color theme="1"/>
        <rFont val="Aptos Narrow"/>
        <family val="2"/>
        <scheme val="minor"/>
      </rPr>
      <t>Capital Account of General Economic Services</t>
    </r>
    <r>
      <rPr>
        <sz val="11"/>
        <color theme="1"/>
        <rFont val="Aptos Narrow"/>
        <family val="2"/>
        <scheme val="minor"/>
      </rPr>
      <t xml:space="preserve"> (sub-category of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)  achieving </t>
    </r>
    <r>
      <rPr>
        <b/>
        <sz val="11"/>
        <color theme="1"/>
        <rFont val="Aptos Narrow"/>
        <family val="2"/>
        <scheme val="minor"/>
      </rPr>
      <t>91.49% of BE.</t>
    </r>
  </si>
  <si>
    <r>
      <rPr>
        <b/>
        <sz val="11"/>
        <color theme="1"/>
        <rFont val="Aptos Narrow"/>
        <family val="2"/>
        <scheme val="minor"/>
      </rPr>
      <t>Sectors</t>
    </r>
    <r>
      <rPr>
        <sz val="11"/>
        <color theme="1"/>
        <rFont val="Aptos Narrow"/>
        <family val="2"/>
        <scheme val="minor"/>
      </rPr>
      <t xml:space="preserve"> that</t>
    </r>
    <r>
      <rPr>
        <b/>
        <sz val="11"/>
        <color theme="1"/>
        <rFont val="Aptos Narrow"/>
        <family val="2"/>
        <scheme val="minor"/>
      </rPr>
      <t xml:space="preserve"> exceeded estimates</t>
    </r>
    <r>
      <rPr>
        <sz val="11"/>
        <color theme="1"/>
        <rFont val="Aptos Narrow"/>
        <family val="2"/>
        <scheme val="minor"/>
      </rPr>
      <t xml:space="preserve"> (%BE &gt; 100), meaning the</t>
    </r>
    <r>
      <rPr>
        <b/>
        <sz val="11"/>
        <color theme="1"/>
        <rFont val="Aptos Narrow"/>
        <family val="2"/>
        <scheme val="minor"/>
      </rPr>
      <t xml:space="preserve"> actual budget </t>
    </r>
    <r>
      <rPr>
        <sz val="11"/>
        <color theme="1"/>
        <rFont val="Aptos Narrow"/>
        <family val="2"/>
        <scheme val="minor"/>
      </rPr>
      <t xml:space="preserve">(actuals) </t>
    </r>
    <r>
      <rPr>
        <b/>
        <sz val="11"/>
        <color theme="1"/>
        <rFont val="Aptos Narrow"/>
        <family val="2"/>
        <scheme val="minor"/>
      </rPr>
      <t>exceeded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 xml:space="preserve">alloted estimation (BE) </t>
    </r>
  </si>
  <si>
    <r>
      <t>For</t>
    </r>
    <r>
      <rPr>
        <b/>
        <sz val="11"/>
        <color theme="1"/>
        <rFont val="Aptos Narrow"/>
        <family val="2"/>
        <scheme val="minor"/>
      </rPr>
      <t xml:space="preserve"> Revenue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Economic Services category spent 110.49% and 117.35%</t>
    </r>
    <r>
      <rPr>
        <sz val="11"/>
        <color theme="1"/>
        <rFont val="Aptos Narrow"/>
        <family val="2"/>
        <scheme val="minor"/>
      </rPr>
      <t xml:space="preserve"> of the BE in </t>
    </r>
    <r>
      <rPr>
        <b/>
        <sz val="11"/>
        <color theme="1"/>
        <rFont val="Aptos Narrow"/>
        <family val="2"/>
        <scheme val="minor"/>
      </rPr>
      <t xml:space="preserve">2020-21 and 2022-23 </t>
    </r>
    <r>
      <rPr>
        <sz val="11"/>
        <color theme="1"/>
        <rFont val="Aptos Narrow"/>
        <family val="2"/>
        <scheme val="minor"/>
      </rPr>
      <t xml:space="preserve">respectively. </t>
    </r>
    <r>
      <rPr>
        <b/>
        <sz val="11"/>
        <color theme="1"/>
        <rFont val="Aptos Narrow"/>
        <family val="2"/>
        <scheme val="minor"/>
      </rPr>
      <t>Social Services</t>
    </r>
    <r>
      <rPr>
        <sz val="11"/>
        <color theme="1"/>
        <rFont val="Aptos Narrow"/>
        <family val="2"/>
        <scheme val="minor"/>
      </rPr>
      <t xml:space="preserve"> 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spent </t>
    </r>
    <r>
      <rPr>
        <b/>
        <sz val="11"/>
        <color theme="1"/>
        <rFont val="Aptos Narrow"/>
        <family val="2"/>
        <scheme val="minor"/>
      </rPr>
      <t>117.83%</t>
    </r>
    <r>
      <rPr>
        <sz val="11"/>
        <color theme="1"/>
        <rFont val="Aptos Narrow"/>
        <family val="2"/>
        <scheme val="minor"/>
      </rPr>
      <t xml:space="preserve"> of BE and </t>
    </r>
    <r>
      <rPr>
        <b/>
        <sz val="11"/>
        <color theme="1"/>
        <rFont val="Aptos Narrow"/>
        <family val="2"/>
        <scheme val="minor"/>
      </rPr>
      <t xml:space="preserve">Science Technology and </t>
    </r>
    <r>
      <rPr>
        <sz val="11"/>
        <color theme="1"/>
        <rFont val="Aptos Narrow"/>
        <family val="2"/>
        <scheme val="minor"/>
      </rPr>
      <t xml:space="preserve">
</t>
    </r>
    <r>
      <rPr>
        <b/>
        <sz val="11"/>
        <color theme="1"/>
        <rFont val="Aptos Narrow"/>
        <family val="2"/>
        <scheme val="minor"/>
      </rPr>
      <t>Environment</t>
    </r>
    <r>
      <rPr>
        <sz val="11"/>
        <color theme="1"/>
        <rFont val="Aptos Narrow"/>
        <family val="2"/>
        <scheme val="minor"/>
      </rPr>
      <t xml:space="preserve"> (sub-category of</t>
    </r>
    <r>
      <rPr>
        <b/>
        <sz val="11"/>
        <color theme="1"/>
        <rFont val="Aptos Narrow"/>
        <family val="2"/>
        <scheme val="minor"/>
      </rPr>
      <t xml:space="preserve"> Economic Services</t>
    </r>
    <r>
      <rPr>
        <sz val="11"/>
        <color theme="1"/>
        <rFont val="Aptos Narrow"/>
        <family val="2"/>
        <scheme val="minor"/>
      </rPr>
      <t>) spent</t>
    </r>
    <r>
      <rPr>
        <b/>
        <sz val="11"/>
        <color theme="1"/>
        <rFont val="Aptos Narrow"/>
        <family val="2"/>
        <scheme val="minor"/>
      </rPr>
      <t xml:space="preserve"> 124.73%</t>
    </r>
    <r>
      <rPr>
        <sz val="11"/>
        <color theme="1"/>
        <rFont val="Aptos Narrow"/>
        <family val="2"/>
        <scheme val="minor"/>
      </rPr>
      <t xml:space="preserve"> of BE in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>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</si>
  <si>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Expenditure category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spent 101.68%, 113.05%, 125.20% and 102.90% in 2020-21, 2021-22, 2022-23 and 2023-24 respectively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Notable observation</t>
    </r>
    <r>
      <rPr>
        <sz val="11"/>
        <color theme="1"/>
        <rFont val="Aptos Narrow"/>
        <family val="2"/>
        <scheme val="minor"/>
      </rPr>
      <t xml:space="preserve"> is </t>
    </r>
    <r>
      <rPr>
        <b/>
        <sz val="11"/>
        <color theme="1"/>
        <rFont val="Aptos Narrow"/>
        <family val="2"/>
        <scheme val="minor"/>
      </rPr>
      <t>Capital Account of 
General Economic Services</t>
    </r>
    <r>
      <rPr>
        <sz val="11"/>
        <color theme="1"/>
        <rFont val="Aptos Narrow"/>
        <family val="2"/>
        <scheme val="minor"/>
      </rPr>
      <t xml:space="preserve">(sub-category of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) hit </t>
    </r>
    <r>
      <rPr>
        <b/>
        <sz val="11"/>
        <color theme="1"/>
        <rFont val="Aptos Narrow"/>
        <family val="2"/>
        <scheme val="minor"/>
      </rPr>
      <t>634.04%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signaling massive overspending in 2022-23.</t>
    </r>
  </si>
  <si>
    <r>
      <rPr>
        <b/>
        <sz val="11"/>
        <color theme="1"/>
        <rFont val="Aptos Narrow"/>
        <family val="2"/>
        <scheme val="minor"/>
      </rPr>
      <t>Sectors</t>
    </r>
    <r>
      <rPr>
        <sz val="11"/>
        <color theme="1"/>
        <rFont val="Aptos Narrow"/>
        <family val="2"/>
        <scheme val="minor"/>
      </rPr>
      <t xml:space="preserve"> that </t>
    </r>
    <r>
      <rPr>
        <b/>
        <sz val="11"/>
        <color theme="1"/>
        <rFont val="Aptos Narrow"/>
        <family val="2"/>
        <scheme val="minor"/>
      </rPr>
      <t>underutlized</t>
    </r>
    <r>
      <rPr>
        <sz val="11"/>
        <color theme="1"/>
        <rFont val="Aptos Narrow"/>
        <family val="2"/>
        <scheme val="minor"/>
      </rPr>
      <t xml:space="preserve"> the estimated funds (</t>
    </r>
    <r>
      <rPr>
        <b/>
        <sz val="11"/>
        <color theme="1"/>
        <rFont val="Aptos Narrow"/>
        <family val="2"/>
        <scheme val="minor"/>
      </rPr>
      <t>%BE&lt;90%</t>
    </r>
    <r>
      <rPr>
        <sz val="11"/>
        <color theme="1"/>
        <rFont val="Aptos Narrow"/>
        <family val="2"/>
        <scheme val="minor"/>
      </rPr>
      <t xml:space="preserve">) , meaning the </t>
    </r>
    <r>
      <rPr>
        <b/>
        <sz val="11"/>
        <color theme="1"/>
        <rFont val="Aptos Narrow"/>
        <family val="2"/>
        <scheme val="minor"/>
      </rPr>
      <t>actual budget</t>
    </r>
    <r>
      <rPr>
        <sz val="11"/>
        <color theme="1"/>
        <rFont val="Aptos Narrow"/>
        <family val="2"/>
        <scheme val="minor"/>
      </rPr>
      <t xml:space="preserve">(actuals) were </t>
    </r>
    <r>
      <rPr>
        <b/>
        <sz val="11"/>
        <color theme="1"/>
        <rFont val="Aptos Narrow"/>
        <family val="2"/>
        <scheme val="minor"/>
      </rPr>
      <t>lesser than the expected utilization</t>
    </r>
    <r>
      <rPr>
        <sz val="11"/>
        <color theme="1"/>
        <rFont val="Aptos Narrow"/>
        <family val="2"/>
        <scheme val="minor"/>
      </rPr>
      <t>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</si>
  <si>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>,</t>
    </r>
    <r>
      <rPr>
        <b/>
        <sz val="11"/>
        <color theme="1"/>
        <rFont val="Aptos Narrow"/>
        <family val="2"/>
        <scheme val="minor"/>
      </rPr>
      <t xml:space="preserve"> Grants in aid and contribution underutlized BE</t>
    </r>
    <r>
      <rPr>
        <sz val="11"/>
        <color theme="1"/>
        <rFont val="Aptos Narrow"/>
        <family val="2"/>
        <scheme val="minor"/>
      </rPr>
      <t xml:space="preserve"> by </t>
    </r>
    <r>
      <rPr>
        <b/>
        <sz val="11"/>
        <color theme="1"/>
        <rFont val="Aptos Narrow"/>
        <family val="2"/>
        <scheme val="minor"/>
      </rPr>
      <t>86.19% in 2020-21</t>
    </r>
    <r>
      <rPr>
        <sz val="11"/>
        <color theme="1"/>
        <rFont val="Aptos Narrow"/>
        <family val="2"/>
        <scheme val="minor"/>
      </rPr>
      <t>, the following year which is</t>
    </r>
    <r>
      <rPr>
        <b/>
        <sz val="11"/>
        <color theme="1"/>
        <rFont val="Aptos Narrow"/>
        <family val="2"/>
        <scheme val="minor"/>
      </rPr>
      <t xml:space="preserve"> 2021-22</t>
    </r>
    <r>
      <rPr>
        <sz val="11"/>
        <color theme="1"/>
        <rFont val="Aptos Narrow"/>
        <family val="2"/>
        <scheme val="minor"/>
      </rPr>
      <t xml:space="preserve"> had</t>
    </r>
    <r>
      <rPr>
        <b/>
        <sz val="11"/>
        <color theme="1"/>
        <rFont val="Aptos Narrow"/>
        <family val="2"/>
        <scheme val="minor"/>
      </rPr>
      <t xml:space="preserve"> Economic Services Underutilizing 67.06%</t>
    </r>
    <r>
      <rPr>
        <sz val="11"/>
        <color theme="1"/>
        <rFont val="Aptos Narrow"/>
        <family val="2"/>
        <scheme val="minor"/>
      </rPr>
      <t xml:space="preserve"> of BE, </t>
    </r>
    <r>
      <rPr>
        <b/>
        <sz val="11"/>
        <color theme="1"/>
        <rFont val="Aptos Narrow"/>
        <family val="2"/>
        <scheme val="minor"/>
      </rPr>
      <t xml:space="preserve">with </t>
    </r>
    <r>
      <rPr>
        <sz val="11"/>
        <color theme="1"/>
        <rFont val="Aptos Narrow"/>
        <family val="2"/>
        <scheme val="minor"/>
      </rPr>
      <t xml:space="preserve">
</t>
    </r>
    <r>
      <rPr>
        <b/>
        <sz val="11"/>
        <color theme="1"/>
        <rFont val="Aptos Narrow"/>
        <family val="2"/>
        <scheme val="minor"/>
      </rPr>
      <t>General Economic Services using only 13.49%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Other years did observe see any under utilization</t>
    </r>
    <r>
      <rPr>
        <sz val="11"/>
        <color theme="1"/>
        <rFont val="Aptos Narrow"/>
        <family val="2"/>
        <scheme val="minor"/>
      </rPr>
      <t xml:space="preserve"> as such.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</si>
  <si>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Loans &amp; Advances</t>
    </r>
    <r>
      <rPr>
        <sz val="11"/>
        <color theme="1"/>
        <rFont val="Aptos Narrow"/>
        <family val="2"/>
        <scheme val="minor"/>
      </rPr>
      <t xml:space="preserve"> (sub-category of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) in </t>
    </r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 xml:space="preserve"> listed </t>
    </r>
    <r>
      <rPr>
        <b/>
        <sz val="11"/>
        <color theme="1"/>
        <rFont val="Aptos Narrow"/>
        <family val="2"/>
        <scheme val="minor"/>
      </rPr>
      <t>under utilization of BE by 77.31%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 xml:space="preserve">2022-23 </t>
    </r>
    <r>
      <rPr>
        <sz val="11"/>
        <color theme="1"/>
        <rFont val="Aptos Narrow"/>
        <family val="2"/>
        <scheme val="minor"/>
      </rPr>
      <t xml:space="preserve">had </t>
    </r>
    <r>
      <rPr>
        <b/>
        <sz val="11"/>
        <color theme="1"/>
        <rFont val="Aptos Narrow"/>
        <family val="2"/>
        <scheme val="minor"/>
      </rPr>
      <t>no under utization of BE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2023-24 had Capital Account of Industry and Minerals</t>
    </r>
    <r>
      <rPr>
        <sz val="11"/>
        <color theme="1"/>
        <rFont val="Aptos Narrow"/>
        <family val="2"/>
        <scheme val="minor"/>
      </rPr>
      <t xml:space="preserve">(sub-category of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>) with</t>
    </r>
    <r>
      <rPr>
        <b/>
        <sz val="11"/>
        <color theme="1"/>
        <rFont val="Aptos Narrow"/>
        <family val="2"/>
        <scheme val="minor"/>
      </rPr>
      <t xml:space="preserve"> 56.54% of BE utilized</t>
    </r>
    <r>
      <rPr>
        <sz val="11"/>
        <color theme="1"/>
        <rFont val="Aptos Narrow"/>
        <family val="2"/>
        <scheme val="minor"/>
      </rPr>
      <t xml:space="preserve">.
</t>
    </r>
    <r>
      <rPr>
        <b/>
        <i/>
        <sz val="11"/>
        <color theme="1"/>
        <rFont val="Aptos Narrow"/>
        <family val="2"/>
        <scheme val="minor"/>
      </rPr>
      <t>2021-22 though noticed an anomalus BE Execution by Capital Account of General Economic Services  (sub-category of Capital Expenditure) with actuals reporting ₹870.93 crores having BE as ₹-52.34 crores leading</t>
    </r>
    <r>
      <rPr>
        <sz val="11"/>
        <color theme="1"/>
        <rFont val="Aptos Narrow"/>
        <family val="2"/>
        <scheme val="minor"/>
      </rPr>
      <t xml:space="preserve"> </t>
    </r>
    <r>
      <rPr>
        <b/>
        <i/>
        <sz val="11"/>
        <color theme="1"/>
        <rFont val="Aptos Narrow"/>
        <family val="2"/>
        <scheme val="minor"/>
      </rPr>
      <t>to -1663.99% utilization.</t>
    </r>
  </si>
  <si>
    <r>
      <rPr>
        <b/>
        <sz val="11"/>
        <color theme="1"/>
        <rFont val="Aptos Narrow"/>
        <family val="2"/>
        <scheme val="minor"/>
      </rPr>
      <t>Sectors</t>
    </r>
    <r>
      <rPr>
        <sz val="11"/>
        <color theme="1"/>
        <rFont val="Aptos Narrow"/>
        <family val="2"/>
        <scheme val="minor"/>
      </rPr>
      <t xml:space="preserve"> which had the </t>
    </r>
    <r>
      <rPr>
        <b/>
        <sz val="11"/>
        <color theme="1"/>
        <rFont val="Aptos Narrow"/>
        <family val="2"/>
        <scheme val="minor"/>
      </rPr>
      <t>best estimates</t>
    </r>
    <r>
      <rPr>
        <sz val="11"/>
        <color theme="1"/>
        <rFont val="Aptos Narrow"/>
        <family val="2"/>
        <scheme val="minor"/>
      </rPr>
      <t xml:space="preserve"> (%RE), meaning the </t>
    </r>
    <r>
      <rPr>
        <b/>
        <sz val="11"/>
        <color theme="1"/>
        <rFont val="Aptos Narrow"/>
        <family val="2"/>
        <scheme val="minor"/>
      </rPr>
      <t>actual budget(actuals) closest to the budget estimate(RE)</t>
    </r>
  </si>
  <si>
    <r>
      <rPr>
        <b/>
        <sz val="11"/>
        <color theme="1"/>
        <rFont val="Aptos Narrow"/>
        <family val="2"/>
        <scheme val="minor"/>
      </rPr>
      <t>Sectors</t>
    </r>
    <r>
      <rPr>
        <sz val="11"/>
        <color theme="1"/>
        <rFont val="Aptos Narrow"/>
        <family val="2"/>
        <scheme val="minor"/>
      </rPr>
      <t xml:space="preserve"> that</t>
    </r>
    <r>
      <rPr>
        <b/>
        <sz val="11"/>
        <color theme="1"/>
        <rFont val="Aptos Narrow"/>
        <family val="2"/>
        <scheme val="minor"/>
      </rPr>
      <t xml:space="preserve"> exceeded estimates</t>
    </r>
    <r>
      <rPr>
        <sz val="11"/>
        <color theme="1"/>
        <rFont val="Aptos Narrow"/>
        <family val="2"/>
        <scheme val="minor"/>
      </rPr>
      <t xml:space="preserve"> (%RE &gt; 100), meaning the</t>
    </r>
    <r>
      <rPr>
        <b/>
        <sz val="11"/>
        <color theme="1"/>
        <rFont val="Aptos Narrow"/>
        <family val="2"/>
        <scheme val="minor"/>
      </rPr>
      <t xml:space="preserve"> actual budget </t>
    </r>
    <r>
      <rPr>
        <sz val="11"/>
        <color theme="1"/>
        <rFont val="Aptos Narrow"/>
        <family val="2"/>
        <scheme val="minor"/>
      </rPr>
      <t xml:space="preserve">(actuals) </t>
    </r>
    <r>
      <rPr>
        <b/>
        <sz val="11"/>
        <color theme="1"/>
        <rFont val="Aptos Narrow"/>
        <family val="2"/>
        <scheme val="minor"/>
      </rPr>
      <t>exceeded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 xml:space="preserve">alloted estimation (RE) </t>
    </r>
  </si>
  <si>
    <r>
      <rPr>
        <b/>
        <sz val="11"/>
        <color theme="1"/>
        <rFont val="Aptos Narrow"/>
        <family val="2"/>
        <scheme val="minor"/>
      </rPr>
      <t>Sectors</t>
    </r>
    <r>
      <rPr>
        <sz val="11"/>
        <color theme="1"/>
        <rFont val="Aptos Narrow"/>
        <family val="2"/>
        <scheme val="minor"/>
      </rPr>
      <t xml:space="preserve"> that </t>
    </r>
    <r>
      <rPr>
        <b/>
        <sz val="11"/>
        <color theme="1"/>
        <rFont val="Aptos Narrow"/>
        <family val="2"/>
        <scheme val="minor"/>
      </rPr>
      <t>underutlized</t>
    </r>
    <r>
      <rPr>
        <sz val="11"/>
        <color theme="1"/>
        <rFont val="Aptos Narrow"/>
        <family val="2"/>
        <scheme val="minor"/>
      </rPr>
      <t xml:space="preserve"> the estimated funds (</t>
    </r>
    <r>
      <rPr>
        <b/>
        <sz val="11"/>
        <color theme="1"/>
        <rFont val="Aptos Narrow"/>
        <family val="2"/>
        <scheme val="minor"/>
      </rPr>
      <t>%RE&lt;90%</t>
    </r>
    <r>
      <rPr>
        <sz val="11"/>
        <color theme="1"/>
        <rFont val="Aptos Narrow"/>
        <family val="2"/>
        <scheme val="minor"/>
      </rPr>
      <t xml:space="preserve">) , meaning the </t>
    </r>
    <r>
      <rPr>
        <b/>
        <sz val="11"/>
        <color theme="1"/>
        <rFont val="Aptos Narrow"/>
        <family val="2"/>
        <scheme val="minor"/>
      </rPr>
      <t>actual budget</t>
    </r>
    <r>
      <rPr>
        <sz val="11"/>
        <color theme="1"/>
        <rFont val="Aptos Narrow"/>
        <family val="2"/>
        <scheme val="minor"/>
      </rPr>
      <t xml:space="preserve">(actuals) were </t>
    </r>
    <r>
      <rPr>
        <b/>
        <sz val="11"/>
        <color theme="1"/>
        <rFont val="Aptos Narrow"/>
        <family val="2"/>
        <scheme val="minor"/>
      </rPr>
      <t>lesser than the expected utilization</t>
    </r>
    <r>
      <rPr>
        <sz val="11"/>
        <color theme="1"/>
        <rFont val="Aptos Narrow"/>
        <family val="2"/>
        <scheme val="minor"/>
      </rPr>
      <t>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</si>
  <si>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Disbursements met from Revenue</t>
    </r>
    <r>
      <rPr>
        <sz val="11"/>
        <color theme="1"/>
        <rFont val="Aptos Narrow"/>
        <family val="2"/>
        <scheme val="minor"/>
      </rPr>
      <t xml:space="preserve"> category did really well in the year </t>
    </r>
    <r>
      <rPr>
        <b/>
        <sz val="11"/>
        <color theme="1"/>
        <rFont val="Aptos Narrow"/>
        <family val="2"/>
        <scheme val="minor"/>
      </rPr>
      <t>2020-21, 2021-22 &amp; 2022-23</t>
    </r>
    <r>
      <rPr>
        <sz val="11"/>
        <color theme="1"/>
        <rFont val="Aptos Narrow"/>
        <family val="2"/>
        <scheme val="minor"/>
      </rPr>
      <t xml:space="preserve"> by their </t>
    </r>
    <r>
      <rPr>
        <b/>
        <sz val="11"/>
        <color theme="1"/>
        <rFont val="Aptos Narrow"/>
        <family val="2"/>
        <scheme val="minor"/>
      </rPr>
      <t>actuals</t>
    </r>
    <r>
      <rPr>
        <sz val="11"/>
        <color theme="1"/>
        <rFont val="Aptos Narrow"/>
        <family val="2"/>
        <scheme val="minor"/>
      </rPr>
      <t xml:space="preserve"> achieving </t>
    </r>
    <r>
      <rPr>
        <b/>
        <sz val="11"/>
        <color theme="1"/>
        <rFont val="Aptos Narrow"/>
        <family val="2"/>
        <scheme val="minor"/>
      </rPr>
      <t>97.5%, 98.03% &amp; 99.92% of RE utilization respectively</t>
    </r>
    <r>
      <rPr>
        <sz val="11"/>
        <color theme="1"/>
        <rFont val="Aptos Narrow"/>
        <family val="2"/>
        <scheme val="minor"/>
      </rPr>
      <t xml:space="preserve">. 
However, it </t>
    </r>
    <r>
      <rPr>
        <b/>
        <sz val="11"/>
        <color theme="1"/>
        <rFont val="Aptos Narrow"/>
        <family val="2"/>
        <scheme val="minor"/>
      </rPr>
      <t>changed</t>
    </r>
    <r>
      <rPr>
        <sz val="11"/>
        <color theme="1"/>
        <rFont val="Aptos Narrow"/>
        <family val="2"/>
        <scheme val="minor"/>
      </rPr>
      <t xml:space="preserve"> to </t>
    </r>
    <r>
      <rPr>
        <b/>
        <sz val="11"/>
        <color theme="1"/>
        <rFont val="Aptos Narrow"/>
        <family val="2"/>
        <scheme val="minor"/>
      </rPr>
      <t>Social Services</t>
    </r>
    <r>
      <rPr>
        <sz val="11"/>
        <color theme="1"/>
        <rFont val="Aptos Narrow"/>
        <family val="2"/>
        <scheme val="minor"/>
      </rPr>
      <t xml:space="preserve"> with</t>
    </r>
    <r>
      <rPr>
        <b/>
        <sz val="11"/>
        <color theme="1"/>
        <rFont val="Aptos Narrow"/>
        <family val="2"/>
        <scheme val="minor"/>
      </rPr>
      <t xml:space="preserve"> 99.68% RE utilization in 2023-24</t>
    </r>
    <r>
      <rPr>
        <sz val="11"/>
        <color theme="1"/>
        <rFont val="Aptos Narrow"/>
        <family val="2"/>
        <scheme val="minor"/>
      </rPr>
      <t xml:space="preserve">. 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</si>
  <si>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Disbursements outside revenue account</t>
    </r>
    <r>
      <rPr>
        <sz val="11"/>
        <color theme="1"/>
        <rFont val="Aptos Narrow"/>
        <family val="2"/>
        <scheme val="minor"/>
      </rPr>
      <t xml:space="preserve"> category had the </t>
    </r>
    <r>
      <rPr>
        <b/>
        <sz val="11"/>
        <color theme="1"/>
        <rFont val="Aptos Narrow"/>
        <family val="2"/>
        <scheme val="minor"/>
      </rPr>
      <t>best utilization of RE</t>
    </r>
    <r>
      <rPr>
        <sz val="11"/>
        <color theme="1"/>
        <rFont val="Aptos Narrow"/>
        <family val="2"/>
        <scheme val="minor"/>
      </rPr>
      <t xml:space="preserve"> with their actuals achieving </t>
    </r>
    <r>
      <rPr>
        <b/>
        <sz val="11"/>
        <color theme="1"/>
        <rFont val="Aptos Narrow"/>
        <family val="2"/>
        <scheme val="minor"/>
      </rPr>
      <t>96.2%, 96.2% &amp; 99.82% of RE</t>
    </r>
    <r>
      <rPr>
        <sz val="11"/>
        <color theme="1"/>
        <rFont val="Aptos Narrow"/>
        <family val="2"/>
        <scheme val="minor"/>
      </rPr>
      <t xml:space="preserve"> in </t>
    </r>
    <r>
      <rPr>
        <b/>
        <sz val="11"/>
        <color theme="1"/>
        <rFont val="Aptos Narrow"/>
        <family val="2"/>
        <scheme val="minor"/>
      </rPr>
      <t>2020-21, 2021-22 and 2022-23 respectively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 xml:space="preserve">
The year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 xml:space="preserve"> had </t>
    </r>
    <r>
      <rPr>
        <b/>
        <sz val="11"/>
        <color theme="1"/>
        <rFont val="Aptos Narrow"/>
        <family val="2"/>
        <scheme val="minor"/>
      </rPr>
      <t>Capital Account of General Economic Services</t>
    </r>
    <r>
      <rPr>
        <sz val="11"/>
        <color theme="1"/>
        <rFont val="Aptos Narrow"/>
        <family val="2"/>
        <scheme val="minor"/>
      </rPr>
      <t xml:space="preserve"> (sub-category of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)  achieving </t>
    </r>
    <r>
      <rPr>
        <b/>
        <sz val="11"/>
        <color theme="1"/>
        <rFont val="Aptos Narrow"/>
        <family val="2"/>
        <scheme val="minor"/>
      </rPr>
      <t>90.14% of RE.</t>
    </r>
  </si>
  <si>
    <r>
      <t>For</t>
    </r>
    <r>
      <rPr>
        <b/>
        <sz val="11"/>
        <color theme="1"/>
        <rFont val="Aptos Narrow"/>
        <family val="2"/>
        <scheme val="minor"/>
      </rPr>
      <t xml:space="preserve"> Revenue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Economic Services category spent 108.9% and 102.66%</t>
    </r>
    <r>
      <rPr>
        <sz val="11"/>
        <color theme="1"/>
        <rFont val="Aptos Narrow"/>
        <family val="2"/>
        <scheme val="minor"/>
      </rPr>
      <t xml:space="preserve"> of the RE in </t>
    </r>
    <r>
      <rPr>
        <b/>
        <sz val="11"/>
        <color theme="1"/>
        <rFont val="Aptos Narrow"/>
        <family val="2"/>
        <scheme val="minor"/>
      </rPr>
      <t xml:space="preserve">2020-21 and 2022-23 </t>
    </r>
    <r>
      <rPr>
        <sz val="11"/>
        <color theme="1"/>
        <rFont val="Aptos Narrow"/>
        <family val="2"/>
        <scheme val="minor"/>
      </rPr>
      <t xml:space="preserve">respectively. </t>
    </r>
    <r>
      <rPr>
        <b/>
        <sz val="11"/>
        <color theme="1"/>
        <rFont val="Aptos Narrow"/>
        <family val="2"/>
        <scheme val="minor"/>
      </rPr>
      <t>Social Services</t>
    </r>
    <r>
      <rPr>
        <sz val="11"/>
        <color theme="1"/>
        <rFont val="Aptos Narrow"/>
        <family val="2"/>
        <scheme val="minor"/>
      </rPr>
      <t xml:space="preserve"> 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spent </t>
    </r>
    <r>
      <rPr>
        <b/>
        <sz val="11"/>
        <color theme="1"/>
        <rFont val="Aptos Narrow"/>
        <family val="2"/>
        <scheme val="minor"/>
      </rPr>
      <t>106.87%</t>
    </r>
    <r>
      <rPr>
        <sz val="11"/>
        <color theme="1"/>
        <rFont val="Aptos Narrow"/>
        <family val="2"/>
        <scheme val="minor"/>
      </rPr>
      <t xml:space="preserve"> of RE and </t>
    </r>
    <r>
      <rPr>
        <b/>
        <sz val="11"/>
        <color theme="1"/>
        <rFont val="Aptos Narrow"/>
        <family val="2"/>
        <scheme val="minor"/>
      </rPr>
      <t>Economic Services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105.75%</t>
    </r>
    <r>
      <rPr>
        <sz val="11"/>
        <color theme="1"/>
        <rFont val="Aptos Narrow"/>
        <family val="2"/>
        <scheme val="minor"/>
      </rPr>
      <t xml:space="preserve"> of RE spent  in</t>
    </r>
    <r>
      <rPr>
        <b/>
        <sz val="11"/>
        <color theme="1"/>
        <rFont val="Aptos Narrow"/>
        <family val="2"/>
        <scheme val="minor"/>
      </rPr>
      <t xml:space="preserve"> 2023-24</t>
    </r>
    <r>
      <rPr>
        <sz val="11"/>
        <color theme="1"/>
        <rFont val="Aptos Narrow"/>
        <family val="2"/>
        <scheme val="minor"/>
      </rPr>
      <t>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</si>
  <si>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Expenditure category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spent 116.48%, 115.91%, 107.36% and 102.52% in 2020-21, 2021-22, 2022-23 and 2023-24 respectively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Notable observation</t>
    </r>
    <r>
      <rPr>
        <sz val="11"/>
        <color theme="1"/>
        <rFont val="Aptos Narrow"/>
        <family val="2"/>
        <scheme val="minor"/>
      </rPr>
      <t xml:space="preserve"> is </t>
    </r>
    <r>
      <rPr>
        <b/>
        <sz val="11"/>
        <color theme="1"/>
        <rFont val="Aptos Narrow"/>
        <family val="2"/>
        <scheme val="minor"/>
      </rPr>
      <t>Capital Account of 
General Economic Services</t>
    </r>
    <r>
      <rPr>
        <sz val="11"/>
        <color theme="1"/>
        <rFont val="Aptos Narrow"/>
        <family val="2"/>
        <scheme val="minor"/>
      </rPr>
      <t xml:space="preserve">(sub-category of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) hit </t>
    </r>
    <r>
      <rPr>
        <b/>
        <sz val="11"/>
        <color theme="1"/>
        <rFont val="Aptos Narrow"/>
        <family val="2"/>
        <scheme val="minor"/>
      </rPr>
      <t>-2172.99%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signaling massive overspending in 2021-22.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</si>
  <si>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>,</t>
    </r>
    <r>
      <rPr>
        <b/>
        <sz val="11"/>
        <color theme="1"/>
        <rFont val="Aptos Narrow"/>
        <family val="2"/>
        <scheme val="minor"/>
      </rPr>
      <t xml:space="preserve"> in 2021-22</t>
    </r>
    <r>
      <rPr>
        <sz val="11"/>
        <color theme="1"/>
        <rFont val="Aptos Narrow"/>
        <family val="2"/>
        <scheme val="minor"/>
      </rPr>
      <t xml:space="preserve"> had</t>
    </r>
    <r>
      <rPr>
        <b/>
        <sz val="11"/>
        <color theme="1"/>
        <rFont val="Aptos Narrow"/>
        <family val="2"/>
        <scheme val="minor"/>
      </rPr>
      <t xml:space="preserve"> Economic Services Underutilizing 65.87%</t>
    </r>
    <r>
      <rPr>
        <sz val="11"/>
        <color theme="1"/>
        <rFont val="Aptos Narrow"/>
        <family val="2"/>
        <scheme val="minor"/>
      </rPr>
      <t xml:space="preserve"> of RE, </t>
    </r>
    <r>
      <rPr>
        <b/>
        <sz val="11"/>
        <color theme="1"/>
        <rFont val="Aptos Narrow"/>
        <family val="2"/>
        <scheme val="minor"/>
      </rPr>
      <t>with its sub-category General Economic Services trailed drastically at 13.26% utilization, in 2022-23 Grants in aid and contribution Underutilized RE at 88.21%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Other years did observe see any under utilization</t>
    </r>
    <r>
      <rPr>
        <sz val="11"/>
        <color theme="1"/>
        <rFont val="Aptos Narrow"/>
        <family val="2"/>
        <scheme val="minor"/>
      </rPr>
      <t xml:space="preserve"> as such.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</si>
  <si>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Account of Industry and Minerals</t>
    </r>
    <r>
      <rPr>
        <sz val="11"/>
        <color theme="1"/>
        <rFont val="Aptos Narrow"/>
        <family val="2"/>
        <scheme val="minor"/>
      </rPr>
      <t xml:space="preserve"> (sub-category of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) 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listed </t>
    </r>
    <r>
      <rPr>
        <b/>
        <sz val="11"/>
        <color theme="1"/>
        <rFont val="Aptos Narrow"/>
        <family val="2"/>
        <scheme val="minor"/>
      </rPr>
      <t>under utilization of RE by 89.51%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No other years noticed under utilization of RE</t>
    </r>
    <r>
      <rPr>
        <sz val="11"/>
        <color theme="1"/>
        <rFont val="Aptos Narrow"/>
        <family val="2"/>
        <scheme val="minor"/>
      </rPr>
      <t>.</t>
    </r>
  </si>
  <si>
    <t>DISBURSEMENTS OR EXPENDITURE:</t>
  </si>
  <si>
    <t>RECEIPTS OR REVENUE:</t>
  </si>
  <si>
    <r>
      <t xml:space="preserve">In </t>
    </r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Tax Revenue</t>
    </r>
    <r>
      <rPr>
        <sz val="11"/>
        <color theme="1"/>
        <rFont val="Aptos Narrow"/>
        <family val="2"/>
        <scheme val="minor"/>
      </rPr>
      <t xml:space="preserve"> flown in to the Revenue Account was</t>
    </r>
    <r>
      <rPr>
        <b/>
        <sz val="11"/>
        <color theme="1"/>
        <rFont val="Aptos Narrow"/>
        <family val="2"/>
        <scheme val="minor"/>
      </rPr>
      <t xml:space="preserve"> ₹ 1,40,582 crore, 5 lakh, 580 thousand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 xml:space="preserve">GST </t>
    </r>
    <r>
      <rPr>
        <sz val="11"/>
        <color theme="1"/>
        <rFont val="Aptos Narrow"/>
        <family val="2"/>
        <scheme val="minor"/>
      </rPr>
      <t xml:space="preserve">having the </t>
    </r>
    <r>
      <rPr>
        <b/>
        <sz val="11"/>
        <color theme="1"/>
        <rFont val="Aptos Narrow"/>
        <family val="2"/>
        <scheme val="minor"/>
      </rPr>
      <t>majority</t>
    </r>
    <r>
      <rPr>
        <sz val="11"/>
        <color theme="1"/>
        <rFont val="Aptos Narrow"/>
        <family val="2"/>
        <scheme val="minor"/>
      </rPr>
      <t xml:space="preserve"> of the contribution of </t>
    </r>
    <r>
      <rPr>
        <b/>
        <sz val="11"/>
        <color theme="1"/>
        <rFont val="Aptos Narrow"/>
        <family val="2"/>
        <scheme val="minor"/>
      </rPr>
      <t>₹ 55,972 crore, 82 lakh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</si>
  <si>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Tax Revenue</t>
    </r>
    <r>
      <rPr>
        <sz val="11"/>
        <color theme="1"/>
        <rFont val="Aptos Narrow"/>
        <family val="2"/>
        <scheme val="minor"/>
      </rPr>
      <t xml:space="preserve"> recorded was </t>
    </r>
    <r>
      <rPr>
        <b/>
        <sz val="11"/>
        <color theme="1"/>
        <rFont val="Aptos Narrow"/>
        <family val="2"/>
        <scheme val="minor"/>
      </rPr>
      <t>₹ 1,35,767 crore, 3 lakh, 920 thousand</t>
    </r>
    <r>
      <rPr>
        <sz val="11"/>
        <color theme="1"/>
        <rFont val="Aptos Narrow"/>
        <family val="2"/>
        <scheme val="minor"/>
      </rPr>
      <t xml:space="preserve"> showing a </t>
    </r>
    <r>
      <rPr>
        <b/>
        <sz val="11"/>
        <color theme="1"/>
        <rFont val="Aptos Narrow"/>
        <family val="2"/>
        <scheme val="minor"/>
      </rPr>
      <t>decrease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-3.41%</t>
    </r>
    <r>
      <rPr>
        <sz val="11"/>
        <color theme="1"/>
        <rFont val="Aptos Narrow"/>
        <family val="2"/>
        <scheme val="minor"/>
      </rPr>
      <t xml:space="preserve"> compared to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 xml:space="preserve">, probably </t>
    </r>
    <r>
      <rPr>
        <b/>
        <sz val="11"/>
        <color theme="1"/>
        <rFont val="Aptos Narrow"/>
        <family val="2"/>
        <scheme val="minor"/>
      </rPr>
      <t>COVID</t>
    </r>
    <r>
      <rPr>
        <sz val="11"/>
        <color theme="1"/>
        <rFont val="Aptos Narrow"/>
        <family val="2"/>
        <scheme val="minor"/>
      </rPr>
      <t xml:space="preserve"> had its part here. The </t>
    </r>
    <r>
      <rPr>
        <b/>
        <sz val="11"/>
        <color theme="1"/>
        <rFont val="Aptos Narrow"/>
        <family val="2"/>
        <scheme val="minor"/>
      </rPr>
      <t>GST</t>
    </r>
    <r>
      <rPr>
        <sz val="11"/>
        <color theme="1"/>
        <rFont val="Aptos Narrow"/>
        <family val="2"/>
        <scheme val="minor"/>
      </rPr>
      <t xml:space="preserve"> had a small </t>
    </r>
    <r>
      <rPr>
        <b/>
        <sz val="11"/>
        <color theme="1"/>
        <rFont val="Aptos Narrow"/>
        <family val="2"/>
        <scheme val="minor"/>
      </rPr>
      <t>dip</t>
    </r>
    <r>
      <rPr>
        <sz val="11"/>
        <color theme="1"/>
        <rFont val="Aptos Narrow"/>
        <family val="2"/>
        <scheme val="minor"/>
      </rPr>
      <t xml:space="preserve"> as well to 
</t>
    </r>
    <r>
      <rPr>
        <b/>
        <sz val="11"/>
        <color theme="1"/>
        <rFont val="Aptos Narrow"/>
        <family val="2"/>
        <scheme val="minor"/>
      </rPr>
      <t>₹ 53,214 crore, 13 lakh</t>
    </r>
    <r>
      <rPr>
        <sz val="11"/>
        <color theme="1"/>
        <rFont val="Aptos Narrow"/>
        <family val="2"/>
        <scheme val="minor"/>
      </rPr>
      <t>.</t>
    </r>
  </si>
  <si>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  </t>
    </r>
    <r>
      <rPr>
        <b/>
        <sz val="11"/>
        <color theme="1"/>
        <rFont val="Aptos Narrow"/>
        <family val="2"/>
        <scheme val="minor"/>
      </rPr>
      <t>Tax Revenue</t>
    </r>
    <r>
      <rPr>
        <sz val="11"/>
        <color theme="1"/>
        <rFont val="Aptos Narrow"/>
        <family val="2"/>
        <scheme val="minor"/>
      </rPr>
      <t xml:space="preserve"> stood at </t>
    </r>
    <r>
      <rPr>
        <b/>
        <sz val="11"/>
        <color theme="1"/>
        <rFont val="Aptos Narrow"/>
        <family val="2"/>
        <scheme val="minor"/>
      </rPr>
      <t>₹ 1,56,665 crore, 96 lakh, 700 thousand</t>
    </r>
    <r>
      <rPr>
        <sz val="11"/>
        <color theme="1"/>
        <rFont val="Aptos Narrow"/>
        <family val="2"/>
        <scheme val="minor"/>
      </rPr>
      <t xml:space="preserve"> showing  an increase of </t>
    </r>
    <r>
      <rPr>
        <b/>
        <sz val="11"/>
        <color theme="1"/>
        <rFont val="Aptos Narrow"/>
        <family val="2"/>
        <scheme val="minor"/>
      </rPr>
      <t>15.39%</t>
    </r>
    <r>
      <rPr>
        <sz val="11"/>
        <color theme="1"/>
        <rFont val="Aptos Narrow"/>
        <family val="2"/>
        <scheme val="minor"/>
      </rPr>
      <t xml:space="preserve"> from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 xml:space="preserve">. The </t>
    </r>
    <r>
      <rPr>
        <b/>
        <sz val="11"/>
        <color theme="1"/>
        <rFont val="Aptos Narrow"/>
        <family val="2"/>
        <scheme val="minor"/>
      </rPr>
      <t>GST</t>
    </r>
    <r>
      <rPr>
        <sz val="11"/>
        <color theme="1"/>
        <rFont val="Aptos Narrow"/>
        <family val="2"/>
        <scheme val="minor"/>
      </rPr>
      <t xml:space="preserve"> contributing with </t>
    </r>
    <r>
      <rPr>
        <b/>
        <sz val="11"/>
        <color theme="1"/>
        <rFont val="Aptos Narrow"/>
        <family val="2"/>
        <scheme val="minor"/>
      </rPr>
      <t>₹ 62,999 crore, 36 lakh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</si>
  <si>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Tax Revenue</t>
    </r>
    <r>
      <rPr>
        <sz val="11"/>
        <color theme="1"/>
        <rFont val="Aptos Narrow"/>
        <family val="2"/>
        <scheme val="minor"/>
      </rPr>
      <t xml:space="preserve"> had a </t>
    </r>
    <r>
      <rPr>
        <b/>
        <sz val="11"/>
        <color theme="1"/>
        <rFont val="Aptos Narrow"/>
        <family val="2"/>
        <scheme val="minor"/>
      </rPr>
      <t>massive growth</t>
    </r>
    <r>
      <rPr>
        <sz val="11"/>
        <color theme="1"/>
        <rFont val="Aptos Narrow"/>
        <family val="2"/>
        <scheme val="minor"/>
      </rPr>
      <t xml:space="preserve"> of</t>
    </r>
    <r>
      <rPr>
        <b/>
        <sz val="11"/>
        <color theme="1"/>
        <rFont val="Aptos Narrow"/>
        <family val="2"/>
        <scheme val="minor"/>
      </rPr>
      <t xml:space="preserve"> 34.40%</t>
    </r>
    <r>
      <rPr>
        <sz val="11"/>
        <color theme="1"/>
        <rFont val="Aptos Narrow"/>
        <family val="2"/>
        <scheme val="minor"/>
      </rPr>
      <t xml:space="preserve"> from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 xml:space="preserve"> amounting to </t>
    </r>
    <r>
      <rPr>
        <b/>
        <sz val="11"/>
        <color theme="1"/>
        <rFont val="Aptos Narrow"/>
        <family val="2"/>
        <scheme val="minor"/>
      </rPr>
      <t xml:space="preserve">₹ 2,10,554 crore, 81 lakh, 20 thousand. </t>
    </r>
    <r>
      <rPr>
        <sz val="11"/>
        <color theme="1"/>
        <rFont val="Aptos Narrow"/>
        <family val="2"/>
        <scheme val="minor"/>
      </rPr>
      <t>With</t>
    </r>
    <r>
      <rPr>
        <b/>
        <sz val="11"/>
        <color theme="1"/>
        <rFont val="Aptos Narrow"/>
        <family val="2"/>
        <scheme val="minor"/>
      </rPr>
      <t xml:space="preserve"> GST </t>
    </r>
    <r>
      <rPr>
        <sz val="11"/>
        <color theme="1"/>
        <rFont val="Aptos Narrow"/>
        <family val="2"/>
        <scheme val="minor"/>
      </rPr>
      <t>at</t>
    </r>
    <r>
      <rPr>
        <b/>
        <sz val="11"/>
        <color theme="1"/>
        <rFont val="Aptos Narrow"/>
        <family val="2"/>
        <scheme val="minor"/>
      </rPr>
      <t xml:space="preserve"> ₹ 88,195 crore, 61 lakh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</si>
  <si>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brought in a revenue of  </t>
    </r>
    <r>
      <rPr>
        <b/>
        <sz val="11"/>
        <color theme="1"/>
        <rFont val="Aptos Narrow"/>
        <family val="2"/>
        <scheme val="minor"/>
      </rPr>
      <t>₹ 71,462 crore, 66 lakh</t>
    </r>
    <r>
      <rPr>
        <sz val="11"/>
        <color theme="1"/>
        <rFont val="Aptos Narrow"/>
        <family val="2"/>
        <scheme val="minor"/>
      </rPr>
      <t xml:space="preserve"> to the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 with an </t>
    </r>
    <r>
      <rPr>
        <b/>
        <sz val="11"/>
        <color theme="1"/>
        <rFont val="Aptos Narrow"/>
        <family val="2"/>
        <scheme val="minor"/>
      </rPr>
      <t>increase</t>
    </r>
    <r>
      <rPr>
        <sz val="11"/>
        <color theme="1"/>
        <rFont val="Aptos Narrow"/>
        <family val="2"/>
        <scheme val="minor"/>
      </rPr>
      <t xml:space="preserve"> of</t>
    </r>
    <r>
      <rPr>
        <b/>
        <sz val="11"/>
        <color theme="1"/>
        <rFont val="Aptos Narrow"/>
        <family val="2"/>
        <scheme val="minor"/>
      </rPr>
      <t xml:space="preserve"> 34.29% from previous year</t>
    </r>
    <r>
      <rPr>
        <sz val="11"/>
        <color theme="1"/>
        <rFont val="Aptos Narrow"/>
        <family val="2"/>
        <scheme val="minor"/>
      </rPr>
      <t xml:space="preserve">. With </t>
    </r>
    <r>
      <rPr>
        <b/>
        <sz val="11"/>
        <color theme="1"/>
        <rFont val="Aptos Narrow"/>
        <family val="2"/>
        <scheme val="minor"/>
      </rPr>
      <t>Public Debt</t>
    </r>
    <r>
      <rPr>
        <sz val="11"/>
        <color theme="1"/>
        <rFont val="Aptos Narrow"/>
        <family val="2"/>
        <scheme val="minor"/>
      </rPr>
      <t xml:space="preserve"> contributing </t>
    </r>
    <r>
      <rPr>
        <b/>
        <sz val="11"/>
        <color theme="1"/>
        <rFont val="Aptos Narrow"/>
        <family val="2"/>
        <scheme val="minor"/>
      </rPr>
      <t>₹ 71,331 crore, 82 lakh</t>
    </r>
    <r>
      <rPr>
        <sz val="11"/>
        <color theme="1"/>
        <rFont val="Aptos Narrow"/>
        <family val="2"/>
        <scheme val="minor"/>
      </rPr>
      <t>.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</si>
  <si>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2022-23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was amounted to </t>
    </r>
    <r>
      <rPr>
        <b/>
        <sz val="11"/>
        <color theme="1"/>
        <rFont val="Aptos Narrow"/>
        <family val="2"/>
        <scheme val="minor"/>
      </rPr>
      <t>₹ 72,089 crore, 86 lakh</t>
    </r>
    <r>
      <rPr>
        <sz val="11"/>
        <color theme="1"/>
        <rFont val="Aptos Narrow"/>
        <family val="2"/>
        <scheme val="minor"/>
      </rPr>
      <t xml:space="preserve"> with</t>
    </r>
    <r>
      <rPr>
        <b/>
        <sz val="11"/>
        <color theme="1"/>
        <rFont val="Aptos Narrow"/>
        <family val="2"/>
        <scheme val="minor"/>
      </rPr>
      <t xml:space="preserve"> marginal increase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0.88% compared to previous year</t>
    </r>
    <r>
      <rPr>
        <sz val="11"/>
        <color theme="1"/>
        <rFont val="Aptos Narrow"/>
        <family val="2"/>
        <scheme val="minor"/>
      </rPr>
      <t xml:space="preserve">, having </t>
    </r>
    <r>
      <rPr>
        <b/>
        <sz val="11"/>
        <color theme="1"/>
        <rFont val="Aptos Narrow"/>
        <family val="2"/>
        <scheme val="minor"/>
      </rPr>
      <t>Public Debt</t>
    </r>
    <r>
      <rPr>
        <sz val="11"/>
        <color theme="1"/>
        <rFont val="Aptos Narrow"/>
        <family val="2"/>
        <scheme val="minor"/>
      </rPr>
      <t xml:space="preserve"> contribution of </t>
    </r>
    <r>
      <rPr>
        <b/>
        <sz val="11"/>
        <color theme="1"/>
        <rFont val="Aptos Narrow"/>
        <family val="2"/>
        <scheme val="minor"/>
      </rPr>
      <t>₹ 72,000 crore, 46 lakh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</si>
  <si>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2023-24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was</t>
    </r>
    <r>
      <rPr>
        <b/>
        <sz val="11"/>
        <color theme="1"/>
        <rFont val="Aptos Narrow"/>
        <family val="2"/>
        <scheme val="minor"/>
      </rPr>
      <t xml:space="preserve"> ₹ 86,068 crore</t>
    </r>
    <r>
      <rPr>
        <sz val="11"/>
        <color theme="1"/>
        <rFont val="Aptos Narrow"/>
        <family val="2"/>
        <scheme val="minor"/>
      </rPr>
      <t xml:space="preserve"> showing a</t>
    </r>
    <r>
      <rPr>
        <b/>
        <sz val="11"/>
        <color theme="1"/>
        <rFont val="Aptos Narrow"/>
        <family val="2"/>
        <scheme val="minor"/>
      </rPr>
      <t xml:space="preserve"> significant increase</t>
    </r>
    <r>
      <rPr>
        <sz val="11"/>
        <color theme="1"/>
        <rFont val="Aptos Narrow"/>
        <family val="2"/>
        <scheme val="minor"/>
      </rPr>
      <t xml:space="preserve"> of</t>
    </r>
    <r>
      <rPr>
        <b/>
        <sz val="11"/>
        <color theme="1"/>
        <rFont val="Aptos Narrow"/>
        <family val="2"/>
        <scheme val="minor"/>
      </rPr>
      <t xml:space="preserve"> 19.39%</t>
    </r>
    <r>
      <rPr>
        <sz val="11"/>
        <color theme="1"/>
        <rFont val="Aptos Narrow"/>
        <family val="2"/>
        <scheme val="minor"/>
      </rPr>
      <t xml:space="preserve"> from previous year. </t>
    </r>
    <r>
      <rPr>
        <b/>
        <sz val="11"/>
        <color theme="1"/>
        <rFont val="Aptos Narrow"/>
        <family val="2"/>
        <scheme val="minor"/>
      </rPr>
      <t>Public Debt</t>
    </r>
    <r>
      <rPr>
        <sz val="11"/>
        <color theme="1"/>
        <rFont val="Aptos Narrow"/>
        <family val="2"/>
        <scheme val="minor"/>
      </rPr>
      <t xml:space="preserve"> stood at</t>
    </r>
    <r>
      <rPr>
        <b/>
        <sz val="11"/>
        <color theme="1"/>
        <rFont val="Aptos Narrow"/>
        <family val="2"/>
        <scheme val="minor"/>
      </rPr>
      <t xml:space="preserve"> ₹ 85,818 crore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</si>
  <si>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2020-21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Non Tax Revenue</t>
    </r>
    <r>
      <rPr>
        <sz val="11"/>
        <color theme="1"/>
        <rFont val="Aptos Narrow"/>
        <family val="2"/>
        <scheme val="minor"/>
      </rPr>
      <t xml:space="preserve"> was to be</t>
    </r>
    <r>
      <rPr>
        <b/>
        <sz val="11"/>
        <color theme="1"/>
        <rFont val="Aptos Narrow"/>
        <family val="2"/>
        <scheme val="minor"/>
      </rPr>
      <t xml:space="preserve"> ₹ 7,767 crore, 24 lakh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</si>
  <si>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Non Tax revenue</t>
    </r>
    <r>
      <rPr>
        <sz val="11"/>
        <color theme="1"/>
        <rFont val="Aptos Narrow"/>
        <family val="2"/>
        <scheme val="minor"/>
      </rPr>
      <t xml:space="preserve"> was</t>
    </r>
    <r>
      <rPr>
        <b/>
        <sz val="11"/>
        <color theme="1"/>
        <rFont val="Aptos Narrow"/>
        <family val="2"/>
        <scheme val="minor"/>
      </rPr>
      <t xml:space="preserve"> ₹ 10,940 crore, 56 lakh, 65 thousand</t>
    </r>
    <r>
      <rPr>
        <sz val="11"/>
        <color theme="1"/>
        <rFont val="Aptos Narrow"/>
        <family val="2"/>
        <scheme val="minor"/>
      </rPr>
      <t xml:space="preserve"> with a </t>
    </r>
    <r>
      <rPr>
        <b/>
        <sz val="11"/>
        <color theme="1"/>
        <rFont val="Aptos Narrow"/>
        <family val="2"/>
        <scheme val="minor"/>
      </rPr>
      <t>massive increase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32.48%</t>
    </r>
    <r>
      <rPr>
        <sz val="11"/>
        <color theme="1"/>
        <rFont val="Aptos Narrow"/>
        <family val="2"/>
        <scheme val="minor"/>
      </rPr>
      <t xml:space="preserve"> compared to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</si>
  <si>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Non Tax Revenue</t>
    </r>
    <r>
      <rPr>
        <sz val="11"/>
        <color theme="1"/>
        <rFont val="Aptos Narrow"/>
        <family val="2"/>
        <scheme val="minor"/>
      </rPr>
      <t xml:space="preserve"> was </t>
    </r>
    <r>
      <rPr>
        <b/>
        <sz val="11"/>
        <color theme="1"/>
        <rFont val="Aptos Narrow"/>
        <family val="2"/>
        <scheme val="minor"/>
      </rPr>
      <t>₹ 12,500 crore</t>
    </r>
    <r>
      <rPr>
        <sz val="11"/>
        <color theme="1"/>
        <rFont val="Aptos Narrow"/>
        <family val="2"/>
        <scheme val="minor"/>
      </rPr>
      <t xml:space="preserve"> with an</t>
    </r>
    <r>
      <rPr>
        <b/>
        <sz val="11"/>
        <color theme="1"/>
        <rFont val="Aptos Narrow"/>
        <family val="2"/>
        <scheme val="minor"/>
      </rPr>
      <t xml:space="preserve"> increase</t>
    </r>
    <r>
      <rPr>
        <sz val="11"/>
        <color theme="1"/>
        <rFont val="Aptos Narrow"/>
        <family val="2"/>
        <scheme val="minor"/>
      </rPr>
      <t xml:space="preserve"> of</t>
    </r>
    <r>
      <rPr>
        <b/>
        <sz val="11"/>
        <color theme="1"/>
        <rFont val="Aptos Narrow"/>
        <family val="2"/>
        <scheme val="minor"/>
      </rPr>
      <t xml:space="preserve"> 14.25%</t>
    </r>
    <r>
      <rPr>
        <sz val="11"/>
        <color theme="1"/>
        <rFont val="Aptos Narrow"/>
        <family val="2"/>
        <scheme val="minor"/>
      </rPr>
      <t xml:space="preserve"> from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>.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</si>
  <si>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2021-22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Non Tax Revenue</t>
    </r>
    <r>
      <rPr>
        <sz val="11"/>
        <color theme="1"/>
        <rFont val="Aptos Narrow"/>
        <family val="2"/>
        <scheme val="minor"/>
      </rPr>
      <t xml:space="preserve"> was </t>
    </r>
    <r>
      <rPr>
        <b/>
        <sz val="11"/>
        <color theme="1"/>
        <rFont val="Aptos Narrow"/>
        <family val="2"/>
        <scheme val="minor"/>
      </rPr>
      <t>₹ 8,258 crore, 37 lakh</t>
    </r>
    <r>
      <rPr>
        <sz val="11"/>
        <color theme="1"/>
        <rFont val="Aptos Narrow"/>
        <family val="2"/>
        <scheme val="minor"/>
      </rPr>
      <t xml:space="preserve"> with a </t>
    </r>
    <r>
      <rPr>
        <b/>
        <sz val="11"/>
        <color theme="1"/>
        <rFont val="Aptos Narrow"/>
        <family val="2"/>
        <scheme val="minor"/>
      </rPr>
      <t>6.32% increase</t>
    </r>
    <r>
      <rPr>
        <sz val="11"/>
        <color theme="1"/>
        <rFont val="Aptos Narrow"/>
        <family val="2"/>
        <scheme val="minor"/>
      </rPr>
      <t xml:space="preserve"> from</t>
    </r>
    <r>
      <rPr>
        <b/>
        <sz val="11"/>
        <color theme="1"/>
        <rFont val="Aptos Narrow"/>
        <family val="2"/>
        <scheme val="minor"/>
      </rPr>
      <t xml:space="preserve"> previous year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</si>
  <si>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Miscellaneous Capital Receipts</t>
    </r>
    <r>
      <rPr>
        <sz val="11"/>
        <color theme="1"/>
        <rFont val="Aptos Narrow"/>
        <family val="2"/>
        <scheme val="minor"/>
      </rPr>
      <t xml:space="preserve"> stood at just </t>
    </r>
    <r>
      <rPr>
        <b/>
        <sz val="11"/>
        <color theme="1"/>
        <rFont val="Aptos Narrow"/>
        <family val="2"/>
        <scheme val="minor"/>
      </rPr>
      <t>₹ 40 crore each year</t>
    </r>
    <r>
      <rPr>
        <sz val="11"/>
        <color theme="1"/>
        <rFont val="Aptos Narrow"/>
        <family val="2"/>
        <scheme val="minor"/>
      </rPr>
      <t xml:space="preserve">. 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</si>
  <si>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 Miscellaneous Capital Receipts was to be </t>
    </r>
    <r>
      <rPr>
        <b/>
        <sz val="11"/>
        <color theme="1"/>
        <rFont val="Aptos Narrow"/>
        <family val="2"/>
        <scheme val="minor"/>
      </rPr>
      <t>₹ 18 crore</t>
    </r>
    <r>
      <rPr>
        <sz val="11"/>
        <color theme="1"/>
        <rFont val="Aptos Narrow"/>
        <family val="2"/>
        <scheme val="minor"/>
      </rPr>
      <t xml:space="preserve"> with a </t>
    </r>
    <r>
      <rPr>
        <b/>
        <sz val="11"/>
        <color theme="1"/>
        <rFont val="Aptos Narrow"/>
        <family val="2"/>
        <scheme val="minor"/>
      </rPr>
      <t>sharp decrease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-55.00%</t>
    </r>
    <r>
      <rPr>
        <sz val="11"/>
        <color theme="1"/>
        <rFont val="Aptos Narrow"/>
        <family val="2"/>
        <scheme val="minor"/>
      </rPr>
      <t xml:space="preserve"> compared to </t>
    </r>
    <r>
      <rPr>
        <b/>
        <sz val="11"/>
        <color theme="1"/>
        <rFont val="Aptos Narrow"/>
        <family val="2"/>
        <scheme val="minor"/>
      </rPr>
      <t>previous years</t>
    </r>
    <r>
      <rPr>
        <sz val="11"/>
        <color theme="1"/>
        <rFont val="Aptos Narrow"/>
        <family val="2"/>
        <scheme val="minor"/>
      </rPr>
      <t>.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</si>
  <si>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2023-24 Miscellaneous Capital Receipts</t>
    </r>
    <r>
      <rPr>
        <sz val="11"/>
        <color theme="1"/>
        <rFont val="Aptos Narrow"/>
        <family val="2"/>
        <scheme val="minor"/>
      </rPr>
      <t xml:space="preserve"> was </t>
    </r>
    <r>
      <rPr>
        <b/>
        <sz val="11"/>
        <color theme="1"/>
        <rFont val="Aptos Narrow"/>
        <family val="2"/>
        <scheme val="minor"/>
      </rPr>
      <t>₹ 22 crore, 50 lakh</t>
    </r>
    <r>
      <rPr>
        <sz val="11"/>
        <color theme="1"/>
        <rFont val="Aptos Narrow"/>
        <family val="2"/>
        <scheme val="minor"/>
      </rPr>
      <t xml:space="preserve"> with an </t>
    </r>
    <r>
      <rPr>
        <b/>
        <sz val="11"/>
        <color theme="1"/>
        <rFont val="Aptos Narrow"/>
        <family val="2"/>
        <scheme val="minor"/>
      </rPr>
      <t>increase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25%</t>
    </r>
    <r>
      <rPr>
        <sz val="11"/>
        <color theme="1"/>
        <rFont val="Aptos Narrow"/>
        <family val="2"/>
        <scheme val="minor"/>
      </rPr>
      <t xml:space="preserve"> from</t>
    </r>
    <r>
      <rPr>
        <b/>
        <sz val="11"/>
        <color theme="1"/>
        <rFont val="Aptos Narrow"/>
        <family val="2"/>
        <scheme val="minor"/>
      </rPr>
      <t xml:space="preserve"> previous year</t>
    </r>
    <r>
      <rPr>
        <sz val="11"/>
        <color theme="1"/>
        <rFont val="Aptos Narrow"/>
        <family val="2"/>
        <scheme val="minor"/>
      </rPr>
      <t>.</t>
    </r>
  </si>
  <si>
    <t>(All)</t>
  </si>
  <si>
    <r>
      <rPr>
        <b/>
        <sz val="11"/>
        <color theme="1"/>
        <rFont val="Aptos Narrow"/>
        <family val="2"/>
        <scheme val="minor"/>
      </rPr>
      <t>Tax Revenue</t>
    </r>
    <r>
      <rPr>
        <sz val="11"/>
        <color theme="1"/>
        <rFont val="Aptos Narrow"/>
        <family val="2"/>
        <scheme val="minor"/>
      </rPr>
      <t xml:space="preserve"> Stands as the </t>
    </r>
    <r>
      <rPr>
        <b/>
        <sz val="11"/>
        <color theme="1"/>
        <rFont val="Aptos Narrow"/>
        <family val="2"/>
        <scheme val="minor"/>
      </rPr>
      <t>top revenue source</t>
    </r>
    <r>
      <rPr>
        <sz val="11"/>
        <color theme="1"/>
        <rFont val="Aptos Narrow"/>
        <family val="2"/>
        <scheme val="minor"/>
      </rPr>
      <t xml:space="preserve"> under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in case of </t>
    </r>
    <r>
      <rPr>
        <b/>
        <sz val="11"/>
        <color theme="1"/>
        <rFont val="Aptos Narrow"/>
        <family val="2"/>
        <scheme val="minor"/>
      </rPr>
      <t>Budget Estimates (BE</t>
    </r>
    <r>
      <rPr>
        <sz val="11"/>
        <color theme="1"/>
        <rFont val="Aptos Narrow"/>
        <family val="2"/>
        <scheme val="minor"/>
      </rPr>
      <t>)</t>
    </r>
  </si>
  <si>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stood out as the </t>
    </r>
    <r>
      <rPr>
        <b/>
        <sz val="11"/>
        <color theme="1"/>
        <rFont val="Aptos Narrow"/>
        <family val="2"/>
        <scheme val="minor"/>
      </rPr>
      <t>top revenue source</t>
    </r>
    <r>
      <rPr>
        <sz val="11"/>
        <color theme="1"/>
        <rFont val="Aptos Narrow"/>
        <family val="2"/>
        <scheme val="minor"/>
      </rPr>
      <t xml:space="preserve"> for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  in case of </t>
    </r>
    <r>
      <rPr>
        <b/>
        <sz val="11"/>
        <color theme="1"/>
        <rFont val="Aptos Narrow"/>
        <family val="2"/>
        <scheme val="minor"/>
      </rPr>
      <t>Budget Estimates (BE)</t>
    </r>
  </si>
  <si>
    <r>
      <rPr>
        <b/>
        <sz val="11"/>
        <color theme="1"/>
        <rFont val="Aptos Narrow"/>
        <family val="2"/>
        <scheme val="minor"/>
      </rPr>
      <t>Non Tax Revenue</t>
    </r>
    <r>
      <rPr>
        <sz val="11"/>
        <color theme="1"/>
        <rFont val="Aptos Narrow"/>
        <family val="2"/>
        <scheme val="minor"/>
      </rPr>
      <t xml:space="preserve"> was the source from which </t>
    </r>
    <r>
      <rPr>
        <b/>
        <sz val="11"/>
        <color theme="1"/>
        <rFont val="Aptos Narrow"/>
        <family val="2"/>
        <scheme val="minor"/>
      </rPr>
      <t>least revenue</t>
    </r>
    <r>
      <rPr>
        <sz val="11"/>
        <color theme="1"/>
        <rFont val="Aptos Narrow"/>
        <family val="2"/>
        <scheme val="minor"/>
      </rPr>
      <t xml:space="preserve"> came into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in case of </t>
    </r>
    <r>
      <rPr>
        <b/>
        <sz val="11"/>
        <color theme="1"/>
        <rFont val="Aptos Narrow"/>
        <family val="2"/>
        <scheme val="minor"/>
      </rPr>
      <t>Budget Estimates (BE</t>
    </r>
    <r>
      <rPr>
        <sz val="11"/>
        <color theme="1"/>
        <rFont val="Aptos Narrow"/>
        <family val="2"/>
        <scheme val="minor"/>
      </rPr>
      <t>)</t>
    </r>
  </si>
  <si>
    <r>
      <rPr>
        <b/>
        <sz val="11"/>
        <color theme="1"/>
        <rFont val="Aptos Narrow"/>
        <family val="2"/>
        <scheme val="minor"/>
      </rPr>
      <t>Miscellaneous Capital Receipts</t>
    </r>
    <r>
      <rPr>
        <sz val="11"/>
        <color theme="1"/>
        <rFont val="Aptos Narrow"/>
        <family val="2"/>
        <scheme val="minor"/>
      </rPr>
      <t xml:space="preserve"> a </t>
    </r>
    <r>
      <rPr>
        <b/>
        <sz val="11"/>
        <color theme="1"/>
        <rFont val="Aptos Narrow"/>
        <family val="2"/>
        <scheme val="minor"/>
      </rPr>
      <t>sub-category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is the source which had the </t>
    </r>
    <r>
      <rPr>
        <b/>
        <sz val="11"/>
        <color theme="1"/>
        <rFont val="Aptos Narrow"/>
        <family val="2"/>
        <scheme val="minor"/>
      </rPr>
      <t>least revenue</t>
    </r>
    <r>
      <rPr>
        <sz val="11"/>
        <color theme="1"/>
        <rFont val="Aptos Narrow"/>
        <family val="2"/>
        <scheme val="minor"/>
      </rPr>
      <t xml:space="preserve"> under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 across all the years. In case of </t>
    </r>
    <r>
      <rPr>
        <b/>
        <sz val="11"/>
        <color theme="1"/>
        <rFont val="Aptos Narrow"/>
        <family val="2"/>
        <scheme val="minor"/>
      </rPr>
      <t>Budget Estimates (BE)</t>
    </r>
  </si>
  <si>
    <r>
      <rPr>
        <b/>
        <sz val="11"/>
        <color theme="1"/>
        <rFont val="Aptos Narrow"/>
        <family val="2"/>
        <scheme val="minor"/>
      </rPr>
      <t>Tax Revenue</t>
    </r>
    <r>
      <rPr>
        <sz val="11"/>
        <color theme="1"/>
        <rFont val="Aptos Narrow"/>
        <family val="2"/>
        <scheme val="minor"/>
      </rPr>
      <t xml:space="preserve"> Stands as a </t>
    </r>
    <r>
      <rPr>
        <b/>
        <sz val="11"/>
        <color theme="1"/>
        <rFont val="Aptos Narrow"/>
        <family val="2"/>
        <scheme val="minor"/>
      </rPr>
      <t>Top Revenue resource</t>
    </r>
    <r>
      <rPr>
        <sz val="11"/>
        <color theme="1"/>
        <rFont val="Aptos Narrow"/>
        <family val="2"/>
        <scheme val="minor"/>
      </rPr>
      <t xml:space="preserve"> under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also in case of</t>
    </r>
    <r>
      <rPr>
        <b/>
        <sz val="11"/>
        <color theme="1"/>
        <rFont val="Aptos Narrow"/>
        <family val="2"/>
        <scheme val="minor"/>
      </rPr>
      <t xml:space="preserve"> Revised Estimates(RE)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</si>
  <si>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Tax Revenue</t>
    </r>
    <r>
      <rPr>
        <sz val="11"/>
        <color theme="1"/>
        <rFont val="Aptos Narrow"/>
        <family val="2"/>
        <scheme val="minor"/>
      </rPr>
      <t xml:space="preserve"> flown in to the Revenue Account was</t>
    </r>
    <r>
      <rPr>
        <b/>
        <sz val="11"/>
        <color theme="1"/>
        <rFont val="Aptos Narrow"/>
        <family val="2"/>
        <scheme val="minor"/>
      </rPr>
      <t xml:space="preserve"> ₹1,14,994 crore, 93 lakh, 75 thousand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 xml:space="preserve">Taxes on Commodities and Services </t>
    </r>
    <r>
      <rPr>
        <sz val="11"/>
        <color theme="1"/>
        <rFont val="Aptos Narrow"/>
        <family val="2"/>
        <scheme val="minor"/>
      </rPr>
      <t xml:space="preserve">having the </t>
    </r>
    <r>
      <rPr>
        <b/>
        <sz val="11"/>
        <color theme="1"/>
        <rFont val="Aptos Narrow"/>
        <family val="2"/>
        <scheme val="minor"/>
      </rPr>
      <t>majority</t>
    </r>
    <r>
      <rPr>
        <sz val="11"/>
        <color theme="1"/>
        <rFont val="Aptos Narrow"/>
        <family val="2"/>
        <scheme val="minor"/>
      </rPr>
      <t xml:space="preserve"> of the contribution of
 </t>
    </r>
    <r>
      <rPr>
        <b/>
        <sz val="11"/>
        <color theme="1"/>
        <rFont val="Aptos Narrow"/>
        <family val="2"/>
        <scheme val="minor"/>
      </rPr>
      <t>₹ 48,086 crore, 78 lakh, 76 thousand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</si>
  <si>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Tax Revenue</t>
    </r>
    <r>
      <rPr>
        <sz val="11"/>
        <color theme="1"/>
        <rFont val="Aptos Narrow"/>
        <family val="2"/>
        <scheme val="minor"/>
      </rPr>
      <t xml:space="preserve"> recorded was </t>
    </r>
    <r>
      <rPr>
        <b/>
        <sz val="11"/>
        <color theme="1"/>
        <rFont val="Aptos Narrow"/>
        <family val="2"/>
        <scheme val="minor"/>
      </rPr>
      <t>₹1,38,643 crore, 39 lakh, 7 thousand</t>
    </r>
    <r>
      <rPr>
        <sz val="11"/>
        <color theme="1"/>
        <rFont val="Aptos Narrow"/>
        <family val="2"/>
        <scheme val="minor"/>
      </rPr>
      <t xml:space="preserve"> showing an in</t>
    </r>
    <r>
      <rPr>
        <b/>
        <sz val="11"/>
        <color theme="1"/>
        <rFont val="Aptos Narrow"/>
        <family val="2"/>
        <scheme val="minor"/>
      </rPr>
      <t>crease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20.56%</t>
    </r>
    <r>
      <rPr>
        <sz val="11"/>
        <color theme="1"/>
        <rFont val="Aptos Narrow"/>
        <family val="2"/>
        <scheme val="minor"/>
      </rPr>
      <t xml:space="preserve"> compared to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 xml:space="preserve">. The </t>
    </r>
    <r>
      <rPr>
        <b/>
        <sz val="11"/>
        <color theme="1"/>
        <rFont val="Aptos Narrow"/>
        <family val="2"/>
        <scheme val="minor"/>
      </rPr>
      <t>GST</t>
    </r>
    <r>
      <rPr>
        <sz val="11"/>
        <color theme="1"/>
        <rFont val="Aptos Narrow"/>
        <family val="2"/>
        <scheme val="minor"/>
      </rPr>
      <t xml:space="preserve"> being the </t>
    </r>
    <r>
      <rPr>
        <b/>
        <sz val="11"/>
        <color theme="1"/>
        <rFont val="Aptos Narrow"/>
        <family val="2"/>
        <scheme val="minor"/>
      </rPr>
      <t xml:space="preserve">highest </t>
    </r>
    <r>
      <rPr>
        <sz val="11"/>
        <color theme="1"/>
        <rFont val="Aptos Narrow"/>
        <family val="2"/>
        <scheme val="minor"/>
      </rPr>
      <t xml:space="preserve">contributor with </t>
    </r>
    <r>
      <rPr>
        <b/>
        <sz val="11"/>
        <color theme="1"/>
        <rFont val="Aptos Narrow"/>
        <family val="2"/>
        <scheme val="minor"/>
      </rPr>
      <t>₹ 55,002 crore, 99 lakh</t>
    </r>
    <r>
      <rPr>
        <sz val="11"/>
        <color theme="1"/>
        <rFont val="Aptos Narrow"/>
        <family val="2"/>
        <scheme val="minor"/>
      </rPr>
      <t>.</t>
    </r>
  </si>
  <si>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  </t>
    </r>
    <r>
      <rPr>
        <b/>
        <sz val="11"/>
        <color theme="1"/>
        <rFont val="Aptos Narrow"/>
        <family val="2"/>
        <scheme val="minor"/>
      </rPr>
      <t>Tax Revenue</t>
    </r>
    <r>
      <rPr>
        <sz val="11"/>
        <color theme="1"/>
        <rFont val="Aptos Narrow"/>
        <family val="2"/>
        <scheme val="minor"/>
      </rPr>
      <t xml:space="preserve"> stood at </t>
    </r>
    <r>
      <rPr>
        <b/>
        <sz val="11"/>
        <color theme="1"/>
        <rFont val="Aptos Narrow"/>
        <family val="2"/>
        <scheme val="minor"/>
      </rPr>
      <t>₹1,78,479 crore</t>
    </r>
    <r>
      <rPr>
        <sz val="11"/>
        <color theme="1"/>
        <rFont val="Aptos Narrow"/>
        <family val="2"/>
        <scheme val="minor"/>
      </rPr>
      <t xml:space="preserve"> showing  a significant increase of </t>
    </r>
    <r>
      <rPr>
        <b/>
        <sz val="11"/>
        <color theme="1"/>
        <rFont val="Aptos Narrow"/>
        <family val="2"/>
        <scheme val="minor"/>
      </rPr>
      <t>28.74%</t>
    </r>
    <r>
      <rPr>
        <sz val="11"/>
        <color theme="1"/>
        <rFont val="Aptos Narrow"/>
        <family val="2"/>
        <scheme val="minor"/>
      </rPr>
      <t xml:space="preserve"> from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 xml:space="preserve">. The </t>
    </r>
    <r>
      <rPr>
        <b/>
        <sz val="11"/>
        <color theme="1"/>
        <rFont val="Aptos Narrow"/>
        <family val="2"/>
        <scheme val="minor"/>
      </rPr>
      <t>GST</t>
    </r>
    <r>
      <rPr>
        <sz val="11"/>
        <color theme="1"/>
        <rFont val="Aptos Narrow"/>
        <family val="2"/>
        <scheme val="minor"/>
      </rPr>
      <t xml:space="preserve"> contributing with </t>
    </r>
    <r>
      <rPr>
        <b/>
        <sz val="11"/>
        <color theme="1"/>
        <rFont val="Aptos Narrow"/>
        <family val="2"/>
        <scheme val="minor"/>
      </rPr>
      <t>₹ 74,353 crore, 61 lakh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</si>
  <si>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Tax Revenue</t>
    </r>
    <r>
      <rPr>
        <sz val="11"/>
        <color theme="1"/>
        <rFont val="Aptos Narrow"/>
        <family val="2"/>
        <scheme val="minor"/>
      </rPr>
      <t xml:space="preserve"> had a</t>
    </r>
    <r>
      <rPr>
        <b/>
        <sz val="11"/>
        <color theme="1"/>
        <rFont val="Aptos Narrow"/>
        <family val="2"/>
        <scheme val="minor"/>
      </rPr>
      <t xml:space="preserve"> growth</t>
    </r>
    <r>
      <rPr>
        <sz val="11"/>
        <color theme="1"/>
        <rFont val="Aptos Narrow"/>
        <family val="2"/>
        <scheme val="minor"/>
      </rPr>
      <t xml:space="preserve"> of</t>
    </r>
    <r>
      <rPr>
        <b/>
        <sz val="11"/>
        <color theme="1"/>
        <rFont val="Aptos Narrow"/>
        <family val="2"/>
        <scheme val="minor"/>
      </rPr>
      <t xml:space="preserve"> 12.38%</t>
    </r>
    <r>
      <rPr>
        <sz val="11"/>
        <color theme="1"/>
        <rFont val="Aptos Narrow"/>
        <family val="2"/>
        <scheme val="minor"/>
      </rPr>
      <t xml:space="preserve"> from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 xml:space="preserve"> amounting to </t>
    </r>
    <r>
      <rPr>
        <b/>
        <sz val="11"/>
        <color theme="1"/>
        <rFont val="Aptos Narrow"/>
        <family val="2"/>
        <scheme val="minor"/>
      </rPr>
      <t xml:space="preserve">₹ 2,00,583 crore, 49 lakh. </t>
    </r>
    <r>
      <rPr>
        <sz val="11"/>
        <color theme="1"/>
        <rFont val="Aptos Narrow"/>
        <family val="2"/>
        <scheme val="minor"/>
      </rPr>
      <t>With</t>
    </r>
    <r>
      <rPr>
        <b/>
        <sz val="11"/>
        <color theme="1"/>
        <rFont val="Aptos Narrow"/>
        <family val="2"/>
        <scheme val="minor"/>
      </rPr>
      <t xml:space="preserve"> GST </t>
    </r>
    <r>
      <rPr>
        <sz val="11"/>
        <color theme="1"/>
        <rFont val="Aptos Narrow"/>
        <family val="2"/>
        <scheme val="minor"/>
      </rPr>
      <t>at</t>
    </r>
    <r>
      <rPr>
        <b/>
        <sz val="11"/>
        <color theme="1"/>
        <rFont val="Aptos Narrow"/>
        <family val="2"/>
        <scheme val="minor"/>
      </rPr>
      <t xml:space="preserve"> ₹ 83,501 crore, 48 lakh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</si>
  <si>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 Capital Receipts</t>
    </r>
    <r>
      <rPr>
        <sz val="11"/>
        <color theme="1"/>
        <rFont val="Aptos Narrow"/>
        <family val="2"/>
        <scheme val="minor"/>
      </rPr>
      <t xml:space="preserve"> was listed to be </t>
    </r>
    <r>
      <rPr>
        <b/>
        <sz val="11"/>
        <color theme="1"/>
        <rFont val="Aptos Narrow"/>
        <family val="2"/>
        <scheme val="minor"/>
      </rPr>
      <t>₹ 53,214 crore, 13 lakh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Public Debt</t>
    </r>
    <r>
      <rPr>
        <sz val="11"/>
        <color theme="1"/>
        <rFont val="Aptos Narrow"/>
        <family val="2"/>
        <scheme val="minor"/>
      </rPr>
      <t xml:space="preserve"> being the </t>
    </r>
    <r>
      <rPr>
        <b/>
        <sz val="11"/>
        <color theme="1"/>
        <rFont val="Aptos Narrow"/>
        <family val="2"/>
        <scheme val="minor"/>
      </rPr>
      <t>predominant contributor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₹ 52,917 crore, 50 lakh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</si>
  <si>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 Capital Receipts</t>
    </r>
    <r>
      <rPr>
        <sz val="11"/>
        <color theme="1"/>
        <rFont val="Aptos Narrow"/>
        <family val="2"/>
        <scheme val="minor"/>
      </rPr>
      <t xml:space="preserve"> was listed to be </t>
    </r>
    <r>
      <rPr>
        <b/>
        <sz val="11"/>
        <color theme="1"/>
        <rFont val="Aptos Narrow"/>
        <family val="2"/>
        <scheme val="minor"/>
      </rPr>
      <t>₹ 70,671 crore, 75 lakh, 91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Public Debt</t>
    </r>
    <r>
      <rPr>
        <sz val="11"/>
        <color theme="1"/>
        <rFont val="Aptos Narrow"/>
        <family val="2"/>
        <scheme val="minor"/>
      </rPr>
      <t xml:space="preserve"> being the </t>
    </r>
    <r>
      <rPr>
        <b/>
        <sz val="11"/>
        <color theme="1"/>
        <rFont val="Aptos Narrow"/>
        <family val="2"/>
        <scheme val="minor"/>
      </rPr>
      <t>predominant contributor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₹ 70,382 crore, 24 lakh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</si>
  <si>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brought in a revenue of  </t>
    </r>
    <r>
      <rPr>
        <b/>
        <sz val="11"/>
        <color theme="1"/>
        <rFont val="Aptos Narrow"/>
        <family val="2"/>
        <scheme val="minor"/>
      </rPr>
      <t>₹ 67,462 crore, 66 lakh</t>
    </r>
    <r>
      <rPr>
        <sz val="11"/>
        <color theme="1"/>
        <rFont val="Aptos Narrow"/>
        <family val="2"/>
        <scheme val="minor"/>
      </rPr>
      <t xml:space="preserve"> to the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 with a de</t>
    </r>
    <r>
      <rPr>
        <b/>
        <sz val="11"/>
        <color theme="1"/>
        <rFont val="Aptos Narrow"/>
        <family val="2"/>
        <scheme val="minor"/>
      </rPr>
      <t>crease</t>
    </r>
    <r>
      <rPr>
        <sz val="11"/>
        <color theme="1"/>
        <rFont val="Aptos Narrow"/>
        <family val="2"/>
        <scheme val="minor"/>
      </rPr>
      <t xml:space="preserve"> of</t>
    </r>
    <r>
      <rPr>
        <b/>
        <sz val="11"/>
        <color theme="1"/>
        <rFont val="Aptos Narrow"/>
        <family val="2"/>
        <scheme val="minor"/>
      </rPr>
      <t xml:space="preserve"> 4.40% from previous year</t>
    </r>
    <r>
      <rPr>
        <sz val="11"/>
        <color theme="1"/>
        <rFont val="Aptos Narrow"/>
        <family val="2"/>
        <scheme val="minor"/>
      </rPr>
      <t xml:space="preserve">. With </t>
    </r>
    <r>
      <rPr>
        <b/>
        <sz val="11"/>
        <color theme="1"/>
        <rFont val="Aptos Narrow"/>
        <family val="2"/>
        <scheme val="minor"/>
      </rPr>
      <t>Public Debt</t>
    </r>
    <r>
      <rPr>
        <sz val="11"/>
        <color theme="1"/>
        <rFont val="Aptos Narrow"/>
        <family val="2"/>
        <scheme val="minor"/>
      </rPr>
      <t xml:space="preserve"> contributing </t>
    </r>
    <r>
      <rPr>
        <b/>
        <sz val="11"/>
        <color theme="1"/>
        <rFont val="Aptos Narrow"/>
        <family val="2"/>
        <scheme val="minor"/>
      </rPr>
      <t>₹ 67,331 crore, 82 lakh</t>
    </r>
    <r>
      <rPr>
        <sz val="11"/>
        <color theme="1"/>
        <rFont val="Aptos Narrow"/>
        <family val="2"/>
        <scheme val="minor"/>
      </rPr>
      <t>.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</si>
  <si>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2022-23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was amounted to₹ 67,180 crore with</t>
    </r>
    <r>
      <rPr>
        <b/>
        <sz val="11"/>
        <color theme="1"/>
        <rFont val="Aptos Narrow"/>
        <family val="2"/>
        <scheme val="minor"/>
      </rPr>
      <t xml:space="preserve"> marginal decrease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0.42% compared to previous year</t>
    </r>
    <r>
      <rPr>
        <sz val="11"/>
        <color theme="1"/>
        <rFont val="Aptos Narrow"/>
        <family val="2"/>
        <scheme val="minor"/>
      </rPr>
      <t xml:space="preserve">, having </t>
    </r>
    <r>
      <rPr>
        <b/>
        <sz val="11"/>
        <color theme="1"/>
        <rFont val="Aptos Narrow"/>
        <family val="2"/>
        <scheme val="minor"/>
      </rPr>
      <t>Public Debt</t>
    </r>
    <r>
      <rPr>
        <sz val="11"/>
        <color theme="1"/>
        <rFont val="Aptos Narrow"/>
        <family val="2"/>
        <scheme val="minor"/>
      </rPr>
      <t xml:space="preserve"> contribution of </t>
    </r>
    <r>
      <rPr>
        <b/>
        <sz val="11"/>
        <color theme="1"/>
        <rFont val="Aptos Narrow"/>
        <family val="2"/>
        <scheme val="minor"/>
      </rPr>
      <t>₹ 67,000 crore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</si>
  <si>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2023-24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was</t>
    </r>
    <r>
      <rPr>
        <b/>
        <sz val="11"/>
        <color theme="1"/>
        <rFont val="Aptos Narrow"/>
        <family val="2"/>
        <scheme val="minor"/>
      </rPr>
      <t xml:space="preserve"> ₹ 85,928 crore</t>
    </r>
    <r>
      <rPr>
        <sz val="11"/>
        <color theme="1"/>
        <rFont val="Aptos Narrow"/>
        <family val="2"/>
        <scheme val="minor"/>
      </rPr>
      <t xml:space="preserve"> showing a</t>
    </r>
    <r>
      <rPr>
        <b/>
        <sz val="11"/>
        <color theme="1"/>
        <rFont val="Aptos Narrow"/>
        <family val="2"/>
        <scheme val="minor"/>
      </rPr>
      <t xml:space="preserve"> significant increase</t>
    </r>
    <r>
      <rPr>
        <sz val="11"/>
        <color theme="1"/>
        <rFont val="Aptos Narrow"/>
        <family val="2"/>
        <scheme val="minor"/>
      </rPr>
      <t xml:space="preserve"> of</t>
    </r>
    <r>
      <rPr>
        <b/>
        <sz val="11"/>
        <color theme="1"/>
        <rFont val="Aptos Narrow"/>
        <family val="2"/>
        <scheme val="minor"/>
      </rPr>
      <t xml:space="preserve"> 27.91%</t>
    </r>
    <r>
      <rPr>
        <sz val="11"/>
        <color theme="1"/>
        <rFont val="Aptos Narrow"/>
        <family val="2"/>
        <scheme val="minor"/>
      </rPr>
      <t xml:space="preserve"> from previous year. </t>
    </r>
    <r>
      <rPr>
        <b/>
        <sz val="11"/>
        <color theme="1"/>
        <rFont val="Aptos Narrow"/>
        <family val="2"/>
        <scheme val="minor"/>
      </rPr>
      <t>Public Debt</t>
    </r>
    <r>
      <rPr>
        <sz val="11"/>
        <color theme="1"/>
        <rFont val="Aptos Narrow"/>
        <family val="2"/>
        <scheme val="minor"/>
      </rPr>
      <t xml:space="preserve"> stood at</t>
    </r>
    <r>
      <rPr>
        <b/>
        <sz val="11"/>
        <color theme="1"/>
        <rFont val="Aptos Narrow"/>
        <family val="2"/>
        <scheme val="minor"/>
      </rPr>
      <t xml:space="preserve"> ₹ 85,818 crore</t>
    </r>
  </si>
  <si>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stood out as the </t>
    </r>
    <r>
      <rPr>
        <b/>
        <sz val="11"/>
        <color theme="1"/>
        <rFont val="Aptos Narrow"/>
        <family val="2"/>
        <scheme val="minor"/>
      </rPr>
      <t>top revenue source</t>
    </r>
    <r>
      <rPr>
        <sz val="11"/>
        <color theme="1"/>
        <rFont val="Aptos Narrow"/>
        <family val="2"/>
        <scheme val="minor"/>
      </rPr>
      <t xml:space="preserve"> for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  in case of </t>
    </r>
    <r>
      <rPr>
        <b/>
        <sz val="11"/>
        <color theme="1"/>
        <rFont val="Aptos Narrow"/>
        <family val="2"/>
        <scheme val="minor"/>
      </rPr>
      <t>Revised Estimates (RE)</t>
    </r>
  </si>
  <si>
    <r>
      <rPr>
        <b/>
        <sz val="11"/>
        <color theme="1"/>
        <rFont val="Aptos Narrow"/>
        <family val="2"/>
        <scheme val="minor"/>
      </rPr>
      <t>Non Tax Revenue</t>
    </r>
    <r>
      <rPr>
        <sz val="11"/>
        <color theme="1"/>
        <rFont val="Aptos Narrow"/>
        <family val="2"/>
        <scheme val="minor"/>
      </rPr>
      <t xml:space="preserve"> was the source from which </t>
    </r>
    <r>
      <rPr>
        <b/>
        <sz val="11"/>
        <color theme="1"/>
        <rFont val="Aptos Narrow"/>
        <family val="2"/>
        <scheme val="minor"/>
      </rPr>
      <t>least revenue</t>
    </r>
    <r>
      <rPr>
        <sz val="11"/>
        <color theme="1"/>
        <rFont val="Aptos Narrow"/>
        <family val="2"/>
        <scheme val="minor"/>
      </rPr>
      <t xml:space="preserve"> came into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in case of </t>
    </r>
    <r>
      <rPr>
        <b/>
        <sz val="11"/>
        <color theme="1"/>
        <rFont val="Aptos Narrow"/>
        <family val="2"/>
        <scheme val="minor"/>
      </rPr>
      <t>Revised Estimates (RE</t>
    </r>
    <r>
      <rPr>
        <sz val="11"/>
        <color theme="1"/>
        <rFont val="Aptos Narrow"/>
        <family val="2"/>
        <scheme val="minor"/>
      </rPr>
      <t>)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</si>
  <si>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2020-21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Non Tax Revenue</t>
    </r>
    <r>
      <rPr>
        <sz val="11"/>
        <color theme="1"/>
        <rFont val="Aptos Narrow"/>
        <family val="2"/>
        <scheme val="minor"/>
      </rPr>
      <t xml:space="preserve"> was to be</t>
    </r>
    <r>
      <rPr>
        <b/>
        <sz val="11"/>
        <color theme="1"/>
        <rFont val="Aptos Narrow"/>
        <family val="2"/>
        <scheme val="minor"/>
      </rPr>
      <t xml:space="preserve"> ₹ 7,729 crore, 58 lakh, 69 thousand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</si>
  <si>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2021-22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Non Tax Revenue</t>
    </r>
    <r>
      <rPr>
        <sz val="11"/>
        <color theme="1"/>
        <rFont val="Aptos Narrow"/>
        <family val="2"/>
        <scheme val="minor"/>
      </rPr>
      <t xml:space="preserve"> was </t>
    </r>
    <r>
      <rPr>
        <b/>
        <sz val="11"/>
        <color theme="1"/>
        <rFont val="Aptos Narrow"/>
        <family val="2"/>
        <scheme val="minor"/>
      </rPr>
      <t>₹ 9,000 crore, 60 thousand</t>
    </r>
    <r>
      <rPr>
        <sz val="11"/>
        <color theme="1"/>
        <rFont val="Aptos Narrow"/>
        <family val="2"/>
        <scheme val="minor"/>
      </rPr>
      <t xml:space="preserve"> with a </t>
    </r>
    <r>
      <rPr>
        <b/>
        <sz val="11"/>
        <color theme="1"/>
        <rFont val="Aptos Narrow"/>
        <family val="2"/>
        <scheme val="minor"/>
      </rPr>
      <t>16.44% increase</t>
    </r>
    <r>
      <rPr>
        <sz val="11"/>
        <color theme="1"/>
        <rFont val="Aptos Narrow"/>
        <family val="2"/>
        <scheme val="minor"/>
      </rPr>
      <t xml:space="preserve"> from</t>
    </r>
    <r>
      <rPr>
        <b/>
        <sz val="11"/>
        <color theme="1"/>
        <rFont val="Aptos Narrow"/>
        <family val="2"/>
        <scheme val="minor"/>
      </rPr>
      <t xml:space="preserve"> previous year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</si>
  <si>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Non Tax revenue</t>
    </r>
    <r>
      <rPr>
        <sz val="11"/>
        <color theme="1"/>
        <rFont val="Aptos Narrow"/>
        <family val="2"/>
        <scheme val="minor"/>
      </rPr>
      <t xml:space="preserve"> was</t>
    </r>
    <r>
      <rPr>
        <b/>
        <sz val="11"/>
        <color theme="1"/>
        <rFont val="Aptos Narrow"/>
        <family val="2"/>
        <scheme val="minor"/>
      </rPr>
      <t xml:space="preserve"> ₹ 10,940 crore, 99 lakh, 66 thousand</t>
    </r>
    <r>
      <rPr>
        <sz val="11"/>
        <color theme="1"/>
        <rFont val="Aptos Narrow"/>
        <family val="2"/>
        <scheme val="minor"/>
      </rPr>
      <t xml:space="preserve"> with an</t>
    </r>
    <r>
      <rPr>
        <b/>
        <sz val="11"/>
        <color theme="1"/>
        <rFont val="Aptos Narrow"/>
        <family val="2"/>
        <scheme val="minor"/>
      </rPr>
      <t xml:space="preserve"> increase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21.57%</t>
    </r>
    <r>
      <rPr>
        <sz val="11"/>
        <color theme="1"/>
        <rFont val="Aptos Narrow"/>
        <family val="2"/>
        <scheme val="minor"/>
      </rPr>
      <t xml:space="preserve"> compared to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</si>
  <si>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Non Tax Revenue</t>
    </r>
    <r>
      <rPr>
        <sz val="11"/>
        <color theme="1"/>
        <rFont val="Aptos Narrow"/>
        <family val="2"/>
        <scheme val="minor"/>
      </rPr>
      <t xml:space="preserve"> was </t>
    </r>
    <r>
      <rPr>
        <b/>
        <sz val="11"/>
        <color theme="1"/>
        <rFont val="Aptos Narrow"/>
        <family val="2"/>
        <scheme val="minor"/>
      </rPr>
      <t>₹ 12,000 crore</t>
    </r>
    <r>
      <rPr>
        <sz val="11"/>
        <color theme="1"/>
        <rFont val="Aptos Narrow"/>
        <family val="2"/>
        <scheme val="minor"/>
      </rPr>
      <t xml:space="preserve"> with an</t>
    </r>
    <r>
      <rPr>
        <b/>
        <sz val="11"/>
        <color theme="1"/>
        <rFont val="Aptos Narrow"/>
        <family val="2"/>
        <scheme val="minor"/>
      </rPr>
      <t xml:space="preserve"> increase</t>
    </r>
    <r>
      <rPr>
        <sz val="11"/>
        <color theme="1"/>
        <rFont val="Aptos Narrow"/>
        <family val="2"/>
        <scheme val="minor"/>
      </rPr>
      <t xml:space="preserve"> of</t>
    </r>
    <r>
      <rPr>
        <b/>
        <sz val="11"/>
        <color theme="1"/>
        <rFont val="Aptos Narrow"/>
        <family val="2"/>
        <scheme val="minor"/>
      </rPr>
      <t xml:space="preserve"> 9.68%</t>
    </r>
    <r>
      <rPr>
        <sz val="11"/>
        <color theme="1"/>
        <rFont val="Aptos Narrow"/>
        <family val="2"/>
        <scheme val="minor"/>
      </rPr>
      <t xml:space="preserve"> from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>.</t>
    </r>
  </si>
  <si>
    <r>
      <rPr>
        <b/>
        <sz val="11"/>
        <color theme="1"/>
        <rFont val="Aptos Narrow"/>
        <family val="2"/>
        <scheme val="minor"/>
      </rPr>
      <t>Miscellaneous Capital Receipts</t>
    </r>
    <r>
      <rPr>
        <sz val="11"/>
        <color theme="1"/>
        <rFont val="Aptos Narrow"/>
        <family val="2"/>
        <scheme val="minor"/>
      </rPr>
      <t xml:space="preserve"> a </t>
    </r>
    <r>
      <rPr>
        <b/>
        <sz val="11"/>
        <color theme="1"/>
        <rFont val="Aptos Narrow"/>
        <family val="2"/>
        <scheme val="minor"/>
      </rPr>
      <t>sub-category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is the source which had the </t>
    </r>
    <r>
      <rPr>
        <b/>
        <sz val="11"/>
        <color theme="1"/>
        <rFont val="Aptos Narrow"/>
        <family val="2"/>
        <scheme val="minor"/>
      </rPr>
      <t>least revenue</t>
    </r>
    <r>
      <rPr>
        <sz val="11"/>
        <color theme="1"/>
        <rFont val="Aptos Narrow"/>
        <family val="2"/>
        <scheme val="minor"/>
      </rPr>
      <t xml:space="preserve"> under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 across all the years. In case of </t>
    </r>
    <r>
      <rPr>
        <b/>
        <sz val="11"/>
        <color theme="1"/>
        <rFont val="Aptos Narrow"/>
        <family val="2"/>
        <scheme val="minor"/>
      </rPr>
      <t>Revised Estimates (RE)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</si>
  <si>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Miscellaneous Capital Receipts</t>
    </r>
    <r>
      <rPr>
        <sz val="11"/>
        <color theme="1"/>
        <rFont val="Aptos Narrow"/>
        <family val="2"/>
        <scheme val="minor"/>
      </rPr>
      <t xml:space="preserve"> stood at just </t>
    </r>
    <r>
      <rPr>
        <b/>
        <sz val="11"/>
        <color theme="1"/>
        <rFont val="Aptos Narrow"/>
        <family val="2"/>
        <scheme val="minor"/>
      </rPr>
      <t>₹ 28 crore</t>
    </r>
    <r>
      <rPr>
        <sz val="11"/>
        <color theme="1"/>
        <rFont val="Aptos Narrow"/>
        <family val="2"/>
        <scheme val="minor"/>
      </rPr>
      <t xml:space="preserve">. 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</si>
  <si>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Miscellaneous Capital Receipts</t>
    </r>
    <r>
      <rPr>
        <sz val="11"/>
        <color theme="1"/>
        <rFont val="Aptos Narrow"/>
        <family val="2"/>
        <scheme val="minor"/>
      </rPr>
      <t xml:space="preserve"> stood at </t>
    </r>
    <r>
      <rPr>
        <b/>
        <sz val="11"/>
        <color theme="1"/>
        <rFont val="Aptos Narrow"/>
        <family val="2"/>
        <scheme val="minor"/>
      </rPr>
      <t xml:space="preserve">₹ 40 crore with an increase of 42.86% </t>
    </r>
    <r>
      <rPr>
        <sz val="11"/>
        <color theme="1"/>
        <rFont val="Aptos Narrow"/>
        <family val="2"/>
        <scheme val="minor"/>
      </rPr>
      <t xml:space="preserve">from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 xml:space="preserve">. 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</si>
  <si>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2023-24 Capital Account</t>
    </r>
    <r>
      <rPr>
        <sz val="11"/>
        <color theme="1"/>
        <rFont val="Aptos Narrow"/>
        <family val="2"/>
        <scheme val="minor"/>
      </rPr>
      <t xml:space="preserve"> the category with the highest upward correction was Capital Expenditure, with </t>
    </r>
    <r>
      <rPr>
        <b/>
        <sz val="11"/>
        <color theme="1"/>
        <rFont val="Aptos Narrow"/>
        <family val="2"/>
        <scheme val="minor"/>
      </rPr>
      <t>₹ 2,904 crore, 22 lakh, 8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 xml:space="preserve">While an upward correction, the magnitude is considerably 
less than the Capital Expenditure increase in 2022-23. </t>
    </r>
    <r>
      <rPr>
        <sz val="11"/>
        <color theme="1"/>
        <rFont val="Aptos Narrow"/>
        <family val="2"/>
        <scheme val="minor"/>
      </rPr>
      <t xml:space="preserve">The </t>
    </r>
    <r>
      <rPr>
        <b/>
        <sz val="11"/>
        <color theme="1"/>
        <rFont val="Aptos Narrow"/>
        <family val="2"/>
        <scheme val="minor"/>
      </rPr>
      <t xml:space="preserve">sub-category </t>
    </r>
    <r>
      <rPr>
        <sz val="11"/>
        <color theme="1"/>
        <rFont val="Aptos Narrow"/>
        <family val="2"/>
        <scheme val="minor"/>
      </rPr>
      <t>with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the</t>
    </r>
    <r>
      <rPr>
        <b/>
        <sz val="11"/>
        <color theme="1"/>
        <rFont val="Aptos Narrow"/>
        <family val="2"/>
        <scheme val="minor"/>
      </rPr>
      <t xml:space="preserve"> highest upward correction </t>
    </r>
    <r>
      <rPr>
        <sz val="11"/>
        <color theme="1"/>
        <rFont val="Aptos Narrow"/>
        <family val="2"/>
        <scheme val="minor"/>
      </rPr>
      <t>was</t>
    </r>
    <r>
      <rPr>
        <b/>
        <sz val="11"/>
        <color theme="1"/>
        <rFont val="Aptos Narrow"/>
        <family val="2"/>
        <scheme val="minor"/>
      </rPr>
      <t xml:space="preserve"> Capital Account of Social Services, with ₹ 2,057 crore, 73 lakh, 67 thousand.
Highlights increased capital allocation towards social services.</t>
    </r>
  </si>
  <si>
    <r>
      <t xml:space="preserve">Scenarios where the </t>
    </r>
    <r>
      <rPr>
        <b/>
        <sz val="11"/>
        <color theme="1"/>
        <rFont val="Aptos Narrow"/>
        <family val="2"/>
        <scheme val="minor"/>
      </rPr>
      <t>Sector</t>
    </r>
    <r>
      <rPr>
        <sz val="11"/>
        <color theme="1"/>
        <rFont val="Aptos Narrow"/>
        <family val="2"/>
        <scheme val="minor"/>
      </rPr>
      <t xml:space="preserve"> and its </t>
    </r>
    <r>
      <rPr>
        <b/>
        <sz val="11"/>
        <color theme="1"/>
        <rFont val="Aptos Narrow"/>
        <family val="2"/>
        <scheme val="minor"/>
      </rPr>
      <t>Sub-category</t>
    </r>
    <r>
      <rPr>
        <sz val="11"/>
        <color theme="1"/>
        <rFont val="Aptos Narrow"/>
        <family val="2"/>
        <scheme val="minor"/>
      </rPr>
      <t xml:space="preserve"> with highest </t>
    </r>
    <r>
      <rPr>
        <b/>
        <sz val="11"/>
        <color theme="1"/>
        <rFont val="Aptos Narrow"/>
        <family val="2"/>
        <scheme val="minor"/>
      </rPr>
      <t>changes</t>
    </r>
    <r>
      <rPr>
        <sz val="11"/>
        <color theme="1"/>
        <rFont val="Aptos Narrow"/>
        <family val="2"/>
        <scheme val="minor"/>
      </rPr>
      <t xml:space="preserve"> or</t>
    </r>
    <r>
      <rPr>
        <b/>
        <sz val="11"/>
        <color theme="1"/>
        <rFont val="Aptos Narrow"/>
        <family val="2"/>
        <scheme val="minor"/>
      </rPr>
      <t xml:space="preserve"> upward correction</t>
    </r>
    <r>
      <rPr>
        <sz val="11"/>
        <color theme="1"/>
        <rFont val="Aptos Narrow"/>
        <family val="2"/>
        <scheme val="minor"/>
      </rPr>
      <t xml:space="preserve">, meaning </t>
    </r>
    <r>
      <rPr>
        <b/>
        <sz val="11"/>
        <color theme="1"/>
        <rFont val="Aptos Narrow"/>
        <family val="2"/>
        <scheme val="minor"/>
      </rPr>
      <t>difference</t>
    </r>
    <r>
      <rPr>
        <sz val="11"/>
        <color theme="1"/>
        <rFont val="Aptos Narrow"/>
        <family val="2"/>
        <scheme val="minor"/>
      </rPr>
      <t xml:space="preserve"> in </t>
    </r>
    <r>
      <rPr>
        <b/>
        <sz val="11"/>
        <color theme="1"/>
        <rFont val="Aptos Narrow"/>
        <family val="2"/>
        <scheme val="minor"/>
      </rPr>
      <t>Revised Estimates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Budget Estimates</t>
    </r>
    <r>
      <rPr>
        <sz val="11"/>
        <color theme="1"/>
        <rFont val="Aptos Narrow"/>
        <family val="2"/>
        <scheme val="minor"/>
      </rPr>
      <t xml:space="preserve"> is </t>
    </r>
    <r>
      <rPr>
        <b/>
        <sz val="11"/>
        <color theme="1"/>
        <rFont val="Aptos Narrow"/>
        <family val="2"/>
        <scheme val="minor"/>
      </rPr>
      <t>positively largest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</si>
  <si>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 and 2021-22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Grants in aid and contributions</t>
    </r>
    <r>
      <rPr>
        <sz val="11"/>
        <color theme="1"/>
        <rFont val="Aptos Narrow"/>
        <family val="2"/>
        <scheme val="minor"/>
      </rPr>
      <t xml:space="preserve"> related to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saw the </t>
    </r>
    <r>
      <rPr>
        <b/>
        <sz val="11"/>
        <color theme="1"/>
        <rFont val="Aptos Narrow"/>
        <family val="2"/>
        <scheme val="minor"/>
      </rPr>
      <t>highest upward correction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 xml:space="preserve">₹5,414 crore, 6 lakh, 36 thousand and ₹ 13,690 crore, 11 lakh, 27 thousand </t>
    </r>
    <r>
      <rPr>
        <sz val="11"/>
        <color theme="1"/>
        <rFont val="Aptos Narrow"/>
        <family val="2"/>
        <scheme val="minor"/>
      </rPr>
      <t xml:space="preserve">respectively. This suggests that </t>
    </r>
    <r>
      <rPr>
        <b/>
        <sz val="11"/>
        <color theme="1"/>
        <rFont val="Aptos Narrow"/>
        <family val="2"/>
        <scheme val="minor"/>
      </rPr>
      <t xml:space="preserve">revenue from Grants in aid and contributions </t>
    </r>
    <r>
      <rPr>
        <sz val="11"/>
        <color theme="1"/>
        <rFont val="Aptos Narrow"/>
        <family val="2"/>
        <scheme val="minor"/>
      </rPr>
      <t>was</t>
    </r>
    <r>
      <rPr>
        <b/>
        <sz val="11"/>
        <color theme="1"/>
        <rFont val="Aptos Narrow"/>
        <family val="2"/>
        <scheme val="minor"/>
      </rPr>
      <t xml:space="preserve"> estimated to be more than planned initially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</si>
  <si>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 Tax Revenue</t>
    </r>
    <r>
      <rPr>
        <sz val="11"/>
        <color theme="1"/>
        <rFont val="Aptos Narrow"/>
        <family val="2"/>
        <scheme val="minor"/>
      </rPr>
      <t xml:space="preserve"> related to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saw the </t>
    </r>
    <r>
      <rPr>
        <b/>
        <sz val="11"/>
        <color theme="1"/>
        <rFont val="Aptos Narrow"/>
        <family val="2"/>
        <scheme val="minor"/>
      </rPr>
      <t>highest upward correction</t>
    </r>
    <r>
      <rPr>
        <sz val="11"/>
        <color theme="1"/>
        <rFont val="Aptos Narrow"/>
        <family val="2"/>
        <scheme val="minor"/>
      </rPr>
      <t xml:space="preserve"> of</t>
    </r>
    <r>
      <rPr>
        <b/>
        <sz val="11"/>
        <color theme="1"/>
        <rFont val="Aptos Narrow"/>
        <family val="2"/>
        <scheme val="minor"/>
      </rPr>
      <t xml:space="preserve"> ₹ 21,813 crore, 3 lakh, 30 thousand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sub category GST</t>
    </r>
    <r>
      <rPr>
        <sz val="11"/>
        <color theme="1"/>
        <rFont val="Aptos Narrow"/>
        <family val="2"/>
        <scheme val="minor"/>
      </rPr>
      <t xml:space="preserve"> amounting to </t>
    </r>
    <r>
      <rPr>
        <b/>
        <sz val="11"/>
        <color theme="1"/>
        <rFont val="Aptos Narrow"/>
        <family val="2"/>
        <scheme val="minor"/>
      </rPr>
      <t>₹ 11,354 crore, 25 lakh</t>
    </r>
    <r>
      <rPr>
        <sz val="11"/>
        <color theme="1"/>
        <rFont val="Aptos Narrow"/>
        <family val="2"/>
        <scheme val="minor"/>
      </rPr>
      <t xml:space="preserve">. This </t>
    </r>
    <r>
      <rPr>
        <b/>
        <sz val="11"/>
        <color theme="1"/>
        <rFont val="Aptos Narrow"/>
        <family val="2"/>
        <scheme val="minor"/>
      </rPr>
      <t>indicates</t>
    </r>
    <r>
      <rPr>
        <sz val="11"/>
        <color theme="1"/>
        <rFont val="Aptos Narrow"/>
        <family val="2"/>
        <scheme val="minor"/>
      </rPr>
      <t xml:space="preserve"> that 
the</t>
    </r>
    <r>
      <rPr>
        <b/>
        <sz val="11"/>
        <color theme="1"/>
        <rFont val="Aptos Narrow"/>
        <family val="2"/>
        <scheme val="minor"/>
      </rPr>
      <t xml:space="preserve"> Tax Revenue</t>
    </r>
    <r>
      <rPr>
        <sz val="11"/>
        <color theme="1"/>
        <rFont val="Aptos Narrow"/>
        <family val="2"/>
        <scheme val="minor"/>
      </rPr>
      <t xml:space="preserve"> was estimated </t>
    </r>
    <r>
      <rPr>
        <b/>
        <sz val="11"/>
        <color theme="1"/>
        <rFont val="Aptos Narrow"/>
        <family val="2"/>
        <scheme val="minor"/>
      </rPr>
      <t>more than initial estimates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GST being the major contributor to the Tax Revenue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</si>
  <si>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Taxes on Income and Expenditure</t>
    </r>
    <r>
      <rPr>
        <sz val="11"/>
        <color theme="1"/>
        <rFont val="Aptos Narrow"/>
        <family val="2"/>
        <scheme val="minor"/>
      </rPr>
      <t xml:space="preserve"> (</t>
    </r>
    <r>
      <rPr>
        <b/>
        <sz val="11"/>
        <color theme="1"/>
        <rFont val="Aptos Narrow"/>
        <family val="2"/>
        <scheme val="minor"/>
      </rPr>
      <t>sub-category of Tax Revenue</t>
    </r>
    <r>
      <rPr>
        <sz val="11"/>
        <color theme="1"/>
        <rFont val="Aptos Narrow"/>
        <family val="2"/>
        <scheme val="minor"/>
      </rPr>
      <t xml:space="preserve">) related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had </t>
    </r>
    <r>
      <rPr>
        <b/>
        <sz val="11"/>
        <color theme="1"/>
        <rFont val="Aptos Narrow"/>
        <family val="2"/>
        <scheme val="minor"/>
      </rPr>
      <t>highest upward correction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₹ 2,552 crore, 14 lakh</t>
    </r>
    <r>
      <rPr>
        <sz val="11"/>
        <color theme="1"/>
        <rFont val="Aptos Narrow"/>
        <family val="2"/>
        <scheme val="minor"/>
      </rPr>
      <t xml:space="preserve">, where in the </t>
    </r>
    <r>
      <rPr>
        <b/>
        <sz val="11"/>
        <color theme="1"/>
        <rFont val="Aptos Narrow"/>
        <family val="2"/>
        <scheme val="minor"/>
      </rPr>
      <t>Tax Revenue itself had the largest 
downward correction</t>
    </r>
    <r>
      <rPr>
        <sz val="11"/>
        <color theme="1"/>
        <rFont val="Aptos Narrow"/>
        <family val="2"/>
        <scheme val="minor"/>
      </rPr>
      <t>.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</si>
  <si>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2020-21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related to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 had the </t>
    </r>
    <r>
      <rPr>
        <b/>
        <sz val="11"/>
        <color theme="1"/>
        <rFont val="Aptos Narrow"/>
        <family val="2"/>
        <scheme val="minor"/>
      </rPr>
      <t>highest upward correction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₹ 17,457 crore, 62 lakh, 91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Public Deb</t>
    </r>
    <r>
      <rPr>
        <sz val="11"/>
        <color theme="1"/>
        <rFont val="Aptos Narrow"/>
        <family val="2"/>
        <scheme val="minor"/>
      </rPr>
      <t>t (</t>
    </r>
    <r>
      <rPr>
        <b/>
        <sz val="11"/>
        <color theme="1"/>
        <rFont val="Aptos Narrow"/>
        <family val="2"/>
        <scheme val="minor"/>
      </rPr>
      <t>sub-category of Tax Revenue</t>
    </r>
    <r>
      <rPr>
        <sz val="11"/>
        <color theme="1"/>
        <rFont val="Aptos Narrow"/>
        <family val="2"/>
        <scheme val="minor"/>
      </rPr>
      <t xml:space="preserve">) </t>
    </r>
    <r>
      <rPr>
        <b/>
        <sz val="11"/>
        <color theme="1"/>
        <rFont val="Aptos Narrow"/>
        <family val="2"/>
        <scheme val="minor"/>
      </rPr>
      <t>surpasses</t>
    </r>
    <r>
      <rPr>
        <sz val="11"/>
        <color theme="1"/>
        <rFont val="Aptos Narrow"/>
        <family val="2"/>
        <scheme val="minor"/>
      </rPr>
      <t xml:space="preserve"> the c</t>
    </r>
    <r>
      <rPr>
        <b/>
        <sz val="11"/>
        <color theme="1"/>
        <rFont val="Aptos Narrow"/>
        <family val="2"/>
        <scheme val="minor"/>
      </rPr>
      <t>orrection of 
Tax Revenue</t>
    </r>
    <r>
      <rPr>
        <sz val="11"/>
        <color theme="1"/>
        <rFont val="Aptos Narrow"/>
        <family val="2"/>
        <scheme val="minor"/>
      </rPr>
      <t xml:space="preserve"> recording </t>
    </r>
    <r>
      <rPr>
        <b/>
        <sz val="11"/>
        <color theme="1"/>
        <rFont val="Aptos Narrow"/>
        <family val="2"/>
        <scheme val="minor"/>
      </rPr>
      <t>₹ 17,464 crore, 74 lakh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Indicating</t>
    </r>
    <r>
      <rPr>
        <sz val="11"/>
        <color theme="1"/>
        <rFont val="Aptos Narrow"/>
        <family val="2"/>
        <scheme val="minor"/>
      </rPr>
      <t xml:space="preserve"> that</t>
    </r>
    <r>
      <rPr>
        <b/>
        <sz val="11"/>
        <color theme="1"/>
        <rFont val="Aptos Narrow"/>
        <family val="2"/>
        <scheme val="minor"/>
      </rPr>
      <t xml:space="preserve"> these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were expected more than the initial estimates</t>
    </r>
    <r>
      <rPr>
        <sz val="11"/>
        <color theme="1"/>
        <rFont val="Aptos Narrow"/>
        <family val="2"/>
        <scheme val="minor"/>
      </rPr>
      <t xml:space="preserve">. 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</si>
  <si>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and</t>
    </r>
    <r>
      <rPr>
        <b/>
        <sz val="11"/>
        <color theme="1"/>
        <rFont val="Aptos Narrow"/>
        <family val="2"/>
        <scheme val="minor"/>
      </rPr>
      <t xml:space="preserve"> 2023-24</t>
    </r>
    <r>
      <rPr>
        <sz val="11"/>
        <color theme="1"/>
        <rFont val="Aptos Narrow"/>
        <family val="2"/>
        <scheme val="minor"/>
      </rPr>
      <t xml:space="preserve"> there were </t>
    </r>
    <r>
      <rPr>
        <b/>
        <sz val="11"/>
        <color theme="1"/>
        <rFont val="Aptos Narrow"/>
        <family val="2"/>
        <scheme val="minor"/>
      </rPr>
      <t>no categories or sub-categories related to Capital Account</t>
    </r>
    <r>
      <rPr>
        <sz val="11"/>
        <color theme="1"/>
        <rFont val="Aptos Narrow"/>
        <family val="2"/>
        <scheme val="minor"/>
      </rPr>
      <t xml:space="preserve"> which had </t>
    </r>
    <r>
      <rPr>
        <b/>
        <sz val="11"/>
        <color theme="1"/>
        <rFont val="Aptos Narrow"/>
        <family val="2"/>
        <scheme val="minor"/>
      </rPr>
      <t>any postive corrections</t>
    </r>
    <r>
      <rPr>
        <sz val="11"/>
        <color theme="1"/>
        <rFont val="Aptos Narrow"/>
        <family val="2"/>
        <scheme val="minor"/>
      </rPr>
      <t xml:space="preserve"> (</t>
    </r>
    <r>
      <rPr>
        <b/>
        <sz val="11"/>
        <color theme="1"/>
        <rFont val="Aptos Narrow"/>
        <family val="2"/>
        <scheme val="minor"/>
      </rPr>
      <t>RE &gt; BE</t>
    </r>
    <r>
      <rPr>
        <sz val="11"/>
        <color theme="1"/>
        <rFont val="Aptos Narrow"/>
        <family val="2"/>
        <scheme val="minor"/>
      </rPr>
      <t>)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</si>
  <si>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Loans &amp; Advances (sub-category of Capital Receipts)</t>
    </r>
    <r>
      <rPr>
        <sz val="11"/>
        <color theme="1"/>
        <rFont val="Aptos Narrow"/>
        <family val="2"/>
        <scheme val="minor"/>
      </rPr>
      <t xml:space="preserve"> had the </t>
    </r>
    <r>
      <rPr>
        <b/>
        <sz val="11"/>
        <color theme="1"/>
        <rFont val="Aptos Narrow"/>
        <family val="2"/>
        <scheme val="minor"/>
      </rPr>
      <t>highest upward correction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₹ 90 crore, 60 lakh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suggesting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expectations of revenue from Loans &amp; Advances was expected to be 
more than initialy estimated</t>
    </r>
  </si>
  <si>
    <r>
      <t xml:space="preserve">Scenarios where the </t>
    </r>
    <r>
      <rPr>
        <b/>
        <sz val="11"/>
        <color theme="1"/>
        <rFont val="Aptos Narrow"/>
        <family val="2"/>
        <scheme val="minor"/>
      </rPr>
      <t>Sector</t>
    </r>
    <r>
      <rPr>
        <sz val="11"/>
        <color theme="1"/>
        <rFont val="Aptos Narrow"/>
        <family val="2"/>
        <scheme val="minor"/>
      </rPr>
      <t xml:space="preserve"> and its </t>
    </r>
    <r>
      <rPr>
        <b/>
        <sz val="11"/>
        <color theme="1"/>
        <rFont val="Aptos Narrow"/>
        <family val="2"/>
        <scheme val="minor"/>
      </rPr>
      <t>Sub-category</t>
    </r>
    <r>
      <rPr>
        <sz val="11"/>
        <color theme="1"/>
        <rFont val="Aptos Narrow"/>
        <family val="2"/>
        <scheme val="minor"/>
      </rPr>
      <t xml:space="preserve"> with highest </t>
    </r>
    <r>
      <rPr>
        <b/>
        <sz val="11"/>
        <color theme="1"/>
        <rFont val="Aptos Narrow"/>
        <family val="2"/>
        <scheme val="minor"/>
      </rPr>
      <t>changes</t>
    </r>
    <r>
      <rPr>
        <sz val="11"/>
        <color theme="1"/>
        <rFont val="Aptos Narrow"/>
        <family val="2"/>
        <scheme val="minor"/>
      </rPr>
      <t xml:space="preserve"> or</t>
    </r>
    <r>
      <rPr>
        <b/>
        <sz val="11"/>
        <color theme="1"/>
        <rFont val="Aptos Narrow"/>
        <family val="2"/>
        <scheme val="minor"/>
      </rPr>
      <t xml:space="preserve"> downward correction</t>
    </r>
    <r>
      <rPr>
        <sz val="11"/>
        <color theme="1"/>
        <rFont val="Aptos Narrow"/>
        <family val="2"/>
        <scheme val="minor"/>
      </rPr>
      <t xml:space="preserve">, meaning </t>
    </r>
    <r>
      <rPr>
        <b/>
        <sz val="11"/>
        <color theme="1"/>
        <rFont val="Aptos Narrow"/>
        <family val="2"/>
        <scheme val="minor"/>
      </rPr>
      <t>difference</t>
    </r>
    <r>
      <rPr>
        <sz val="11"/>
        <color theme="1"/>
        <rFont val="Aptos Narrow"/>
        <family val="2"/>
        <scheme val="minor"/>
      </rPr>
      <t xml:space="preserve"> in </t>
    </r>
    <r>
      <rPr>
        <b/>
        <sz val="11"/>
        <color theme="1"/>
        <rFont val="Aptos Narrow"/>
        <family val="2"/>
        <scheme val="minor"/>
      </rPr>
      <t>Revised Estimates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Budget Estimates</t>
    </r>
    <r>
      <rPr>
        <sz val="11"/>
        <color theme="1"/>
        <rFont val="Aptos Narrow"/>
        <family val="2"/>
        <scheme val="minor"/>
      </rPr>
      <t xml:space="preserve"> is </t>
    </r>
    <r>
      <rPr>
        <b/>
        <sz val="11"/>
        <color theme="1"/>
        <rFont val="Aptos Narrow"/>
        <family val="2"/>
        <scheme val="minor"/>
      </rPr>
      <t>negatively largest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</si>
  <si>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 and 2023-24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Tax Revenue related to Revenue Account</t>
    </r>
    <r>
      <rPr>
        <sz val="11"/>
        <color theme="1"/>
        <rFont val="Aptos Narrow"/>
        <family val="2"/>
        <scheme val="minor"/>
      </rPr>
      <t xml:space="preserve"> was the </t>
    </r>
    <r>
      <rPr>
        <b/>
        <sz val="11"/>
        <color theme="1"/>
        <rFont val="Aptos Narrow"/>
        <family val="2"/>
        <scheme val="minor"/>
      </rPr>
      <t>sector or account head</t>
    </r>
    <r>
      <rPr>
        <sz val="11"/>
        <color theme="1"/>
        <rFont val="Aptos Narrow"/>
        <family val="2"/>
        <scheme val="minor"/>
      </rPr>
      <t xml:space="preserve"> which had the </t>
    </r>
    <r>
      <rPr>
        <b/>
        <sz val="11"/>
        <color theme="1"/>
        <rFont val="Aptos Narrow"/>
        <family val="2"/>
        <scheme val="minor"/>
      </rPr>
      <t>highest downward correction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-₹  25,587 crore, 11 lakh, 83 thousand and -₹ 9,971 crore, 32 lakh, 2 thousand respectively</t>
    </r>
    <r>
      <rPr>
        <sz val="11"/>
        <color theme="1"/>
        <rFont val="Aptos Narrow"/>
        <family val="2"/>
        <scheme val="minor"/>
      </rPr>
      <t xml:space="preserve">. This suggest that the </t>
    </r>
    <r>
      <rPr>
        <b/>
        <sz val="11"/>
        <color theme="1"/>
        <rFont val="Aptos Narrow"/>
        <family val="2"/>
        <scheme val="minor"/>
      </rPr>
      <t>Tax Revenue in these years was revised to be less than initial estimates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</si>
  <si>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 xml:space="preserve">Non Tax Revenue related to Revenue Account </t>
    </r>
    <r>
      <rPr>
        <sz val="11"/>
        <color theme="1"/>
        <rFont val="Aptos Narrow"/>
        <family val="2"/>
        <scheme val="minor"/>
      </rPr>
      <t xml:space="preserve">was the </t>
    </r>
    <r>
      <rPr>
        <b/>
        <sz val="11"/>
        <color theme="1"/>
        <rFont val="Aptos Narrow"/>
        <family val="2"/>
        <scheme val="minor"/>
      </rPr>
      <t>sector or account head</t>
    </r>
    <r>
      <rPr>
        <sz val="11"/>
        <color theme="1"/>
        <rFont val="Aptos Narrow"/>
        <family val="2"/>
        <scheme val="minor"/>
      </rPr>
      <t xml:space="preserve"> which had the</t>
    </r>
    <r>
      <rPr>
        <b/>
        <sz val="11"/>
        <color theme="1"/>
        <rFont val="Aptos Narrow"/>
        <family val="2"/>
        <scheme val="minor"/>
      </rPr>
      <t xml:space="preserve"> highest downward correction with ₹ 741 crore, 63 lakh, 60 thousand and ₹ 43 lakh respectively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Both the years the correction being on the positive side along with being downward corrections clearly suggests that Non tax Revenue was revised more than the initial estimates</t>
    </r>
    <r>
      <rPr>
        <sz val="11"/>
        <color theme="1"/>
        <rFont val="Aptos Narrow"/>
        <family val="2"/>
        <scheme val="minor"/>
      </rPr>
      <t>.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</si>
  <si>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2020-21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Miscellaneous Capital Receipts related to Capital Account</t>
    </r>
    <r>
      <rPr>
        <sz val="11"/>
        <color theme="1"/>
        <rFont val="Aptos Narrow"/>
        <family val="2"/>
        <scheme val="minor"/>
      </rPr>
      <t xml:space="preserve"> was the</t>
    </r>
    <r>
      <rPr>
        <b/>
        <sz val="11"/>
        <color theme="1"/>
        <rFont val="Aptos Narrow"/>
        <family val="2"/>
        <scheme val="minor"/>
      </rPr>
      <t xml:space="preserve"> sector or account head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highest downward correction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-₹ 12 crore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indicating that the revenue from Miscellaneous Capital Receipts was revised ₹12 crore less than initially estimated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</si>
  <si>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 and 2023-24 Capital Receipts</t>
    </r>
    <r>
      <rPr>
        <sz val="11"/>
        <color theme="1"/>
        <rFont val="Aptos Narrow"/>
        <family val="2"/>
        <scheme val="minor"/>
      </rPr>
      <t xml:space="preserve"> related to Capital Account was the </t>
    </r>
    <r>
      <rPr>
        <b/>
        <sz val="11"/>
        <color theme="1"/>
        <rFont val="Aptos Narrow"/>
        <family val="2"/>
        <scheme val="minor"/>
      </rPr>
      <t xml:space="preserve">sector or account head </t>
    </r>
    <r>
      <rPr>
        <sz val="11"/>
        <color theme="1"/>
        <rFont val="Aptos Narrow"/>
        <family val="2"/>
        <scheme val="minor"/>
      </rPr>
      <t xml:space="preserve">with </t>
    </r>
    <r>
      <rPr>
        <b/>
        <sz val="11"/>
        <color theme="1"/>
        <rFont val="Aptos Narrow"/>
        <family val="2"/>
        <scheme val="minor"/>
      </rPr>
      <t>highest downward correction of -₹ 4000 crore and -₹ 140 crore respectively</t>
    </r>
    <r>
      <rPr>
        <sz val="11"/>
        <color theme="1"/>
        <rFont val="Aptos Narrow"/>
        <family val="2"/>
        <scheme val="minor"/>
      </rPr>
      <t xml:space="preserve">. This </t>
    </r>
    <r>
      <rPr>
        <b/>
        <sz val="11"/>
        <color theme="1"/>
        <rFont val="Aptos Narrow"/>
        <family val="2"/>
        <scheme val="minor"/>
      </rPr>
      <t>suggests</t>
    </r>
    <r>
      <rPr>
        <sz val="11"/>
        <color theme="1"/>
        <rFont val="Aptos Narrow"/>
        <family val="2"/>
        <scheme val="minor"/>
      </rPr>
      <t xml:space="preserve"> that </t>
    </r>
    <r>
      <rPr>
        <b/>
        <sz val="11"/>
        <color theme="1"/>
        <rFont val="Aptos Narrow"/>
        <family val="2"/>
        <scheme val="minor"/>
      </rPr>
      <t>revenue from Capital Receipts 
was revised to be less than initial estimates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</si>
  <si>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Public Debt (sub-category of Capital Receipts)</t>
    </r>
    <r>
      <rPr>
        <sz val="11"/>
        <color theme="1"/>
        <rFont val="Aptos Narrow"/>
        <family val="2"/>
        <scheme val="minor"/>
      </rPr>
      <t xml:space="preserve"> related to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 had the </t>
    </r>
    <r>
      <rPr>
        <b/>
        <sz val="11"/>
        <color theme="1"/>
        <rFont val="Aptos Narrow"/>
        <family val="2"/>
        <scheme val="minor"/>
      </rPr>
      <t>highest downward correction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-₹ 5000 crore, 46 lakh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indicating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revenue from Public Debt was revised to be less than initial estimates</t>
    </r>
    <r>
      <rPr>
        <sz val="11"/>
        <color theme="1"/>
        <rFont val="Aptos Narrow"/>
        <family val="2"/>
        <scheme val="minor"/>
      </rPr>
      <t xml:space="preserve">. 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</si>
  <si>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 Grants in aid and contribution</t>
    </r>
    <r>
      <rPr>
        <sz val="11"/>
        <color theme="1"/>
        <rFont val="Aptos Narrow"/>
        <family val="2"/>
        <scheme val="minor"/>
      </rPr>
      <t xml:space="preserve"> category related to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Collected </t>
    </r>
    <r>
      <rPr>
        <b/>
        <sz val="11"/>
        <color theme="1"/>
        <rFont val="Aptos Narrow"/>
        <family val="2"/>
        <scheme val="minor"/>
      </rPr>
      <t>95.27%</t>
    </r>
    <r>
      <rPr>
        <sz val="11"/>
        <color theme="1"/>
        <rFont val="Aptos Narrow"/>
        <family val="2"/>
        <scheme val="minor"/>
      </rPr>
      <t xml:space="preserve"> of the budgeted inflow.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</si>
  <si>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 and 2022-23</t>
    </r>
    <r>
      <rPr>
        <sz val="11"/>
        <color theme="1"/>
        <rFont val="Aptos Narrow"/>
        <family val="2"/>
        <scheme val="minor"/>
      </rPr>
      <t xml:space="preserve"> there were </t>
    </r>
    <r>
      <rPr>
        <b/>
        <sz val="11"/>
        <color theme="1"/>
        <rFont val="Aptos Narrow"/>
        <family val="2"/>
        <scheme val="minor"/>
      </rPr>
      <t>no categories or sub-categories related Revenue Account</t>
    </r>
    <r>
      <rPr>
        <sz val="11"/>
        <color theme="1"/>
        <rFont val="Aptos Narrow"/>
        <family val="2"/>
        <scheme val="minor"/>
      </rPr>
      <t xml:space="preserve"> which stood close to 100% or above 90%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</si>
  <si>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2023-24 Tax Revenue</t>
    </r>
    <r>
      <rPr>
        <sz val="11"/>
        <color theme="1"/>
        <rFont val="Aptos Narrow"/>
        <family val="2"/>
        <scheme val="minor"/>
      </rPr>
      <t xml:space="preserve"> category related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achieved 97.22% of BE</t>
    </r>
    <r>
      <rPr>
        <sz val="11"/>
        <color theme="1"/>
        <rFont val="Aptos Narrow"/>
        <family val="2"/>
        <scheme val="minor"/>
      </rPr>
      <t xml:space="preserve">, with </t>
    </r>
    <r>
      <rPr>
        <b/>
        <sz val="11"/>
        <color theme="1"/>
        <rFont val="Aptos Narrow"/>
        <family val="2"/>
        <scheme val="minor"/>
      </rPr>
      <t>Taxes on Commodities and Services leading at 99.77%</t>
    </r>
    <r>
      <rPr>
        <sz val="11"/>
        <color theme="1"/>
        <rFont val="Aptos Narrow"/>
        <family val="2"/>
        <scheme val="minor"/>
      </rPr>
      <t xml:space="preserve"> almost a bullseye!</t>
    </r>
  </si>
  <si>
    <t xml:space="preserve">None of the categories related to Capital Account achieved %BE close to 100 or 90 &amp; above in all the years (2020-24) </t>
  </si>
  <si>
    <r>
      <t xml:space="preserve">In the years </t>
    </r>
    <r>
      <rPr>
        <b/>
        <sz val="11"/>
        <color theme="1"/>
        <rFont val="Aptos Narrow"/>
        <family val="2"/>
        <scheme val="minor"/>
      </rPr>
      <t>2020-21, 2021-22 and 2023-24</t>
    </r>
    <r>
      <rPr>
        <sz val="11"/>
        <color theme="1"/>
        <rFont val="Aptos Narrow"/>
        <family val="2"/>
        <scheme val="minor"/>
      </rPr>
      <t xml:space="preserve"> the</t>
    </r>
    <r>
      <rPr>
        <b/>
        <sz val="11"/>
        <color theme="1"/>
        <rFont val="Aptos Narrow"/>
        <family val="2"/>
        <scheme val="minor"/>
      </rPr>
      <t xml:space="preserve"> Non Tax Revenue category related to Revenue Account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exceeded estimates by 101.63% of BE realized, led by Interest Receipts which collected 123.99% of its target</t>
    </r>
    <r>
      <rPr>
        <sz val="11"/>
        <color theme="1"/>
        <rFont val="Aptos Narrow"/>
        <family val="2"/>
        <scheme val="minor"/>
      </rPr>
      <t xml:space="preserve"> (2020-21), </t>
    </r>
    <r>
      <rPr>
        <b/>
        <sz val="11"/>
        <color theme="1"/>
        <rFont val="Aptos Narrow"/>
        <family val="2"/>
        <scheme val="minor"/>
      </rPr>
      <t>Realized 142.61% of BE; strongest push came from Interest Receipts, achieving a massive 203.33%</t>
    </r>
    <r>
      <rPr>
        <sz val="11"/>
        <color theme="1"/>
        <rFont val="Aptos Narrow"/>
        <family val="2"/>
        <scheme val="minor"/>
      </rPr>
      <t xml:space="preserve"> (2021-22) and </t>
    </r>
    <r>
      <rPr>
        <b/>
        <sz val="11"/>
        <color theme="1"/>
        <rFont val="Aptos Narrow"/>
        <family val="2"/>
        <scheme val="minor"/>
      </rPr>
      <t>Surpassed expectations at 104.94%, driven by General Services clocking in at 136.97%</t>
    </r>
    <r>
      <rPr>
        <sz val="11"/>
        <color theme="1"/>
        <rFont val="Aptos Narrow"/>
        <family val="2"/>
        <scheme val="minor"/>
      </rPr>
      <t xml:space="preserve"> (2023-24) </t>
    </r>
    <r>
      <rPr>
        <b/>
        <sz val="11"/>
        <color theme="1"/>
        <rFont val="Aptos Narrow"/>
        <family val="2"/>
        <scheme val="minor"/>
      </rPr>
      <t>respectively</t>
    </r>
    <r>
      <rPr>
        <sz val="11"/>
        <color theme="1"/>
        <rFont val="Aptos Narrow"/>
        <family val="2"/>
        <scheme val="minor"/>
      </rPr>
      <t>.</t>
    </r>
  </si>
  <si>
    <t>In 2022-23 Grants in aid and contributions category related Revenue Account exceeded BE significantly at 165.47%, the highest among revenue streams</t>
  </si>
  <si>
    <r>
      <t xml:space="preserve">In years </t>
    </r>
    <r>
      <rPr>
        <b/>
        <sz val="11"/>
        <color theme="1"/>
        <rFont val="Aptos Narrow"/>
        <family val="2"/>
        <scheme val="minor"/>
      </rPr>
      <t>2020-21, 2021-22 and 2023-24 Capital Receipts category related to Capital Account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collected 159.44% of BE; driven primarily by Public Debt, which realized 159.74% of its target (2020-21), achieved 
113.03% of BE; Loans &amp; Advances pulled the weight with 139.47% (2021-22) and reached 105.29% of BE, with Miscellaneous Capital Receipts stealing the spotlight at 159.95% (2023-24)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respectively</t>
    </r>
    <r>
      <rPr>
        <sz val="11"/>
        <color theme="1"/>
        <rFont val="Aptos Narrow"/>
        <family val="2"/>
        <scheme val="minor"/>
      </rPr>
      <t>.</t>
    </r>
  </si>
  <si>
    <t>In 2022-23 Loans &amp; Advances (sub-category of Capital Receipts) related to Capital Account surged past estimates with 669.89%, making it the major driver of capital inflow</t>
  </si>
  <si>
    <t>In 2020-21 Tax Revenue related to Revenue Account achieved only 74.6% of BE; GST underperformed sharply with just 53.73% realization. None of the categories were underutilized next 2 year (2021-23)</t>
  </si>
  <si>
    <t>In 2023-24 Taxes on Property and Capital Transactions (sub-category of Tax Revenue) related to Revenue Account showed the lowest realization at 83.68%, dragging slightly behind the revenue race</t>
  </si>
  <si>
    <t>In years 2020-21 and 2023-24 nothing related Capital Account is underutilized.</t>
  </si>
  <si>
    <t>In 2021-22 and 2022-23 Miscellaneous Capital Receipts  (sub-category of Capital Receipts) related to Capital Account significantly underperformed at just 15.21% of BE, despite the overall capital receipts 
exceeding BE (2021-22) and recorded only 12.28%, the weakest performance among capital inflow sources (2022-23)</t>
  </si>
  <si>
    <t>In 2020-21 Economic Services (sub-category of Non-Tax Revenue) related Revenue Account had 99.33% of RE met, the most accurate forecast hit among all segments</t>
  </si>
  <si>
    <t>In 2021-22 and 2023-24 none of the categories or sub-categories related to Revenue Account stood close to 100% or even were 90% and above.</t>
  </si>
  <si>
    <t>In 2022-23 Tax Revenue related Revenue Account with 99.90%, nearly hitting the RE target spot-on</t>
  </si>
  <si>
    <r>
      <rPr>
        <b/>
        <sz val="11"/>
        <color theme="1"/>
        <rFont val="Aptos Narrow"/>
        <family val="2"/>
        <scheme val="minor"/>
      </rPr>
      <t>None of the categories or sub-categories related to Capital Account stood notably close to 100% RE or even 90% &amp; above</t>
    </r>
    <r>
      <rPr>
        <sz val="11"/>
        <color theme="1"/>
        <rFont val="Aptos Narrow"/>
        <family val="2"/>
        <scheme val="minor"/>
      </rPr>
      <t>.</t>
    </r>
  </si>
  <si>
    <r>
      <rPr>
        <b/>
        <sz val="11"/>
        <color theme="1"/>
        <rFont val="Aptos Narrow"/>
        <family val="2"/>
        <scheme val="minor"/>
      </rPr>
      <t>Sectors</t>
    </r>
    <r>
      <rPr>
        <sz val="11"/>
        <color theme="1"/>
        <rFont val="Aptos Narrow"/>
        <family val="2"/>
        <scheme val="minor"/>
      </rPr>
      <t xml:space="preserve"> which had the </t>
    </r>
    <r>
      <rPr>
        <b/>
        <sz val="11"/>
        <color theme="1"/>
        <rFont val="Aptos Narrow"/>
        <family val="2"/>
        <scheme val="minor"/>
      </rPr>
      <t>best estimates</t>
    </r>
    <r>
      <rPr>
        <sz val="11"/>
        <color theme="1"/>
        <rFont val="Aptos Narrow"/>
        <family val="2"/>
        <scheme val="minor"/>
      </rPr>
      <t xml:space="preserve"> (</t>
    </r>
    <r>
      <rPr>
        <b/>
        <sz val="11"/>
        <color theme="1"/>
        <rFont val="Aptos Narrow"/>
        <family val="2"/>
        <scheme val="minor"/>
      </rPr>
      <t>%RE</t>
    </r>
    <r>
      <rPr>
        <sz val="11"/>
        <color theme="1"/>
        <rFont val="Aptos Narrow"/>
        <family val="2"/>
        <scheme val="minor"/>
      </rPr>
      <t xml:space="preserve">), meaning the </t>
    </r>
    <r>
      <rPr>
        <b/>
        <sz val="11"/>
        <color theme="1"/>
        <rFont val="Aptos Narrow"/>
        <family val="2"/>
        <scheme val="minor"/>
      </rPr>
      <t>actual budget(actuals) closest to the Revised estimate(RE)</t>
    </r>
  </si>
  <si>
    <r>
      <rPr>
        <b/>
        <sz val="11"/>
        <color theme="1"/>
        <rFont val="Aptos Narrow"/>
        <family val="2"/>
        <scheme val="minor"/>
      </rPr>
      <t>Sectors</t>
    </r>
    <r>
      <rPr>
        <sz val="11"/>
        <color theme="1"/>
        <rFont val="Aptos Narrow"/>
        <family val="2"/>
        <scheme val="minor"/>
      </rPr>
      <t xml:space="preserve"> that</t>
    </r>
    <r>
      <rPr>
        <b/>
        <sz val="11"/>
        <color theme="1"/>
        <rFont val="Aptos Narrow"/>
        <family val="2"/>
        <scheme val="minor"/>
      </rPr>
      <t xml:space="preserve"> exceeded estimates</t>
    </r>
    <r>
      <rPr>
        <sz val="11"/>
        <color theme="1"/>
        <rFont val="Aptos Narrow"/>
        <family val="2"/>
        <scheme val="minor"/>
      </rPr>
      <t xml:space="preserve"> (</t>
    </r>
    <r>
      <rPr>
        <b/>
        <sz val="11"/>
        <color theme="1"/>
        <rFont val="Aptos Narrow"/>
        <family val="2"/>
        <scheme val="minor"/>
      </rPr>
      <t>%RE &gt; 100</t>
    </r>
    <r>
      <rPr>
        <sz val="11"/>
        <color theme="1"/>
        <rFont val="Aptos Narrow"/>
        <family val="2"/>
        <scheme val="minor"/>
      </rPr>
      <t>), meaning the</t>
    </r>
    <r>
      <rPr>
        <b/>
        <sz val="11"/>
        <color theme="1"/>
        <rFont val="Aptos Narrow"/>
        <family val="2"/>
        <scheme val="minor"/>
      </rPr>
      <t xml:space="preserve"> actual budget </t>
    </r>
    <r>
      <rPr>
        <sz val="11"/>
        <color theme="1"/>
        <rFont val="Aptos Narrow"/>
        <family val="2"/>
        <scheme val="minor"/>
      </rPr>
      <t>(</t>
    </r>
    <r>
      <rPr>
        <b/>
        <sz val="11"/>
        <color theme="1"/>
        <rFont val="Aptos Narrow"/>
        <family val="2"/>
        <scheme val="minor"/>
      </rPr>
      <t>actuals</t>
    </r>
    <r>
      <rPr>
        <sz val="11"/>
        <color theme="1"/>
        <rFont val="Aptos Narrow"/>
        <family val="2"/>
        <scheme val="minor"/>
      </rPr>
      <t xml:space="preserve">) </t>
    </r>
    <r>
      <rPr>
        <b/>
        <sz val="11"/>
        <color theme="1"/>
        <rFont val="Aptos Narrow"/>
        <family val="2"/>
        <scheme val="minor"/>
      </rPr>
      <t>exceeded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 xml:space="preserve">revised estimation (RE) </t>
    </r>
  </si>
  <si>
    <r>
      <rPr>
        <b/>
        <sz val="11"/>
        <color theme="1"/>
        <rFont val="Aptos Narrow"/>
        <family val="2"/>
        <scheme val="minor"/>
      </rPr>
      <t>In 2020-21 and 2021-22 Non Tax Revenue related to Revenue Account exceed revised estimates (RE) with 102.12%, led by General Services at 109.18% (2020-21) and with 130.86%, driven largely by Economic 
Services at 140.07% (2021-22) respectively</t>
    </r>
    <r>
      <rPr>
        <sz val="11"/>
        <color theme="1"/>
        <rFont val="Aptos Narrow"/>
        <family val="2"/>
        <scheme val="minor"/>
      </rPr>
      <t>.</t>
    </r>
  </si>
  <si>
    <r>
      <rPr>
        <b/>
        <sz val="11"/>
        <color theme="1"/>
        <rFont val="Aptos Narrow"/>
        <family val="2"/>
        <scheme val="minor"/>
      </rPr>
      <t>In 2022-23 and 2023-24 Grants in aid and contributions related to Revenue Account exceeded RE by 160.72% and 109.38% respectively</t>
    </r>
    <r>
      <rPr>
        <sz val="11"/>
        <color theme="1"/>
        <rFont val="Aptos Narrow"/>
        <family val="2"/>
        <scheme val="minor"/>
      </rPr>
      <t>.</t>
    </r>
  </si>
  <si>
    <r>
      <rPr>
        <b/>
        <sz val="11"/>
        <color theme="1"/>
        <rFont val="Aptos Narrow"/>
        <family val="2"/>
        <scheme val="minor"/>
      </rPr>
      <t>In years 2020-21, 2021-22 and 2023-24 Capital Receipts related to Capital Account collected 120.05% of RE; driven primarily by Miscellaneous Capital Receipts, which realized 161.55% of its target 
(2020-21),achieved 119.73% of RE; Loans &amp; Advances pulled the weight with 139.47% (2021-22) and reached 105.46% of BE, with loans &amp; Advances stealing the spotlight at 349.84% (2023-24) respectively</t>
    </r>
    <r>
      <rPr>
        <sz val="11"/>
        <color theme="1"/>
        <rFont val="Aptos Narrow"/>
        <family val="2"/>
        <scheme val="minor"/>
      </rPr>
      <t>.</t>
    </r>
  </si>
  <si>
    <t>In 2022-23 Loans &amp; Advances (sub-category of Capital Receipts) related to Capital Account surged past estimates with 295.25%, making it the major driver of capital inflow</t>
  </si>
  <si>
    <t>In 2021-22 Grants in aid and contributions related Revenue Account underperforms with 71.45%, the only segment to fall significantly short of the RE mark</t>
  </si>
  <si>
    <t>In 2022-23 and 2023-24 none of the category or sub-category related to Revenue Account is under utilized.</t>
  </si>
  <si>
    <r>
      <rPr>
        <b/>
        <sz val="11"/>
        <color theme="1"/>
        <rFont val="Aptos Narrow"/>
        <family val="2"/>
        <scheme val="minor"/>
      </rPr>
      <t>In 2020-21 and 2023-24 none of the category or sub-category related to Capital Account are under utilized</t>
    </r>
    <r>
      <rPr>
        <sz val="11"/>
        <color theme="1"/>
        <rFont val="Aptos Narrow"/>
        <family val="2"/>
        <scheme val="minor"/>
      </rPr>
      <t>.</t>
    </r>
  </si>
  <si>
    <r>
      <t>I</t>
    </r>
    <r>
      <rPr>
        <b/>
        <sz val="11"/>
        <color theme="1"/>
        <rFont val="Aptos Narrow"/>
        <family val="2"/>
        <scheme val="minor"/>
      </rPr>
      <t>n 2020-21 GST (sub-category of Tax Revenue) related to Revenue Account under performs with 68.04%, pulling down the overall Tax Revenue performance</t>
    </r>
    <r>
      <rPr>
        <sz val="11"/>
        <color theme="1"/>
        <rFont val="Aptos Narrow"/>
        <family val="2"/>
        <scheme val="minor"/>
      </rPr>
      <t>.</t>
    </r>
  </si>
  <si>
    <t>In 2021-22 and 2022-23 Miscellaneous Capital Receipts  (sub-category of Capital Receipts) related to Capital Account significantly under performs with just 15.21% and 12.28% of RE</t>
  </si>
  <si>
    <r>
      <rPr>
        <b/>
        <sz val="11"/>
        <color theme="1"/>
        <rFont val="Aptos Narrow"/>
        <family val="2"/>
        <scheme val="minor"/>
      </rPr>
      <t>Suspense &amp; Miscellaneous</t>
    </r>
    <r>
      <rPr>
        <sz val="11"/>
        <color theme="1"/>
        <rFont val="Aptos Narrow"/>
        <family val="2"/>
        <scheme val="minor"/>
      </rPr>
      <t xml:space="preserve"> acount head is the </t>
    </r>
    <r>
      <rPr>
        <b/>
        <sz val="11"/>
        <color theme="1"/>
        <rFont val="Aptos Narrow"/>
        <family val="2"/>
        <scheme val="minor"/>
      </rPr>
      <t>dominant inflow component</t>
    </r>
    <r>
      <rPr>
        <sz val="11"/>
        <color theme="1"/>
        <rFont val="Aptos Narrow"/>
        <family val="2"/>
        <scheme val="minor"/>
      </rPr>
      <t xml:space="preserve"> in the </t>
    </r>
    <r>
      <rPr>
        <b/>
        <sz val="11"/>
        <color theme="1"/>
        <rFont val="Aptos Narrow"/>
        <family val="2"/>
        <scheme val="minor"/>
      </rPr>
      <t>Public Account across all years</t>
    </r>
    <r>
      <rPr>
        <sz val="11"/>
        <color theme="1"/>
        <rFont val="Aptos Narrow"/>
        <family val="2"/>
        <scheme val="minor"/>
      </rPr>
      <t>.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</si>
  <si>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2020-21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Suspense &amp; Miscellaneous</t>
    </r>
    <r>
      <rPr>
        <sz val="11"/>
        <color theme="1"/>
        <rFont val="Aptos Narrow"/>
        <family val="2"/>
        <scheme val="minor"/>
      </rPr>
      <t xml:space="preserve"> had </t>
    </r>
    <r>
      <rPr>
        <b/>
        <sz val="11"/>
        <color theme="1"/>
        <rFont val="Aptos Narrow"/>
        <family val="2"/>
        <scheme val="minor"/>
      </rPr>
      <t>₹ 3,83,664 crore, 91 lakh</t>
    </r>
    <r>
      <rPr>
        <sz val="11"/>
        <color theme="1"/>
        <rFont val="Aptos Narrow"/>
        <family val="2"/>
        <scheme val="minor"/>
      </rPr>
      <t xml:space="preserve"> facilitated with </t>
    </r>
    <r>
      <rPr>
        <b/>
        <sz val="11"/>
        <color theme="1"/>
        <rFont val="Aptos Narrow"/>
        <family val="2"/>
        <scheme val="minor"/>
      </rPr>
      <t>Other Accounts</t>
    </r>
    <r>
      <rPr>
        <sz val="11"/>
        <color theme="1"/>
        <rFont val="Aptos Narrow"/>
        <family val="2"/>
        <scheme val="minor"/>
      </rPr>
      <t xml:space="preserve"> (</t>
    </r>
    <r>
      <rPr>
        <b/>
        <sz val="11"/>
        <color theme="1"/>
        <rFont val="Aptos Narrow"/>
        <family val="2"/>
        <scheme val="minor"/>
      </rPr>
      <t>sub-category of Suspense &amp; Miscellaneous</t>
    </r>
    <r>
      <rPr>
        <sz val="11"/>
        <color theme="1"/>
        <rFont val="Aptos Narrow"/>
        <family val="2"/>
        <scheme val="minor"/>
      </rPr>
      <t xml:space="preserve">) contributing </t>
    </r>
    <r>
      <rPr>
        <b/>
        <sz val="11"/>
        <color theme="1"/>
        <rFont val="Aptos Narrow"/>
        <family val="2"/>
        <scheme val="minor"/>
      </rPr>
      <t>₹ 3,83,368 crore, 52 lakh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Forming  99.92% of its 
sector and 83.06% of total Public Account BE, reflecting large provisional flows, not actual revenue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</si>
  <si>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2021-22 Suspense &amp; Miscellaneous</t>
    </r>
    <r>
      <rPr>
        <sz val="11"/>
        <color theme="1"/>
        <rFont val="Aptos Narrow"/>
        <family val="2"/>
        <scheme val="minor"/>
      </rPr>
      <t xml:space="preserve"> had </t>
    </r>
    <r>
      <rPr>
        <b/>
        <sz val="11"/>
        <color theme="1"/>
        <rFont val="Aptos Narrow"/>
        <family val="2"/>
        <scheme val="minor"/>
      </rPr>
      <t>₹ 3,95,500 crore</t>
    </r>
    <r>
      <rPr>
        <sz val="11"/>
        <color theme="1"/>
        <rFont val="Aptos Narrow"/>
        <family val="2"/>
        <scheme val="minor"/>
      </rPr>
      <t xml:space="preserve">. Suspense &amp; Miscellaneous </t>
    </r>
    <r>
      <rPr>
        <b/>
        <sz val="11"/>
        <color theme="1"/>
        <rFont val="Aptos Narrow"/>
        <family val="2"/>
        <scheme val="minor"/>
      </rPr>
      <t>remained the top contributor in 2021–22, with ‘Other Accounts’ alone accounting for ₹39,55,000 crore, a massive 86.96% of the total Public Account BE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</si>
  <si>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 Suspense &amp; Miscellaneous</t>
    </r>
    <r>
      <rPr>
        <sz val="11"/>
        <color theme="1"/>
        <rFont val="Aptos Narrow"/>
        <family val="2"/>
        <scheme val="minor"/>
      </rPr>
      <t xml:space="preserve"> had </t>
    </r>
    <r>
      <rPr>
        <b/>
        <sz val="11"/>
        <color theme="1"/>
        <rFont val="Aptos Narrow"/>
        <family val="2"/>
        <scheme val="minor"/>
      </rPr>
      <t>₹ 3,95,500 crore</t>
    </r>
    <r>
      <rPr>
        <sz val="11"/>
        <color theme="1"/>
        <rFont val="Aptos Narrow"/>
        <family val="2"/>
        <scheme val="minor"/>
      </rPr>
      <t xml:space="preserve">. Suspense &amp; Miscellaneous’ </t>
    </r>
    <r>
      <rPr>
        <b/>
        <sz val="11"/>
        <color theme="1"/>
        <rFont val="Aptos Narrow"/>
        <family val="2"/>
        <scheme val="minor"/>
      </rPr>
      <t>dominated the Public Account BE in 2022–23, with ₹39,55,000 crore allocated under ‘Other Accounts’ accounting for 86.78% of the total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</si>
  <si>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2023-24 Suspense &amp; Miscellaneous</t>
    </r>
    <r>
      <rPr>
        <sz val="11"/>
        <color theme="1"/>
        <rFont val="Aptos Narrow"/>
        <family val="2"/>
        <scheme val="minor"/>
      </rPr>
      <t xml:space="preserve"> had </t>
    </r>
    <r>
      <rPr>
        <b/>
        <sz val="11"/>
        <color theme="1"/>
        <rFont val="Aptos Narrow"/>
        <family val="2"/>
        <scheme val="minor"/>
      </rPr>
      <t>₹ 3,95,500 crore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Accounted for 84.9% of total Public Account BE  continues to dominate the receipts</t>
    </r>
    <r>
      <rPr>
        <sz val="11"/>
        <color theme="1"/>
        <rFont val="Aptos Narrow"/>
        <family val="2"/>
        <scheme val="minor"/>
      </rPr>
      <t>.</t>
    </r>
  </si>
  <si>
    <r>
      <rPr>
        <b/>
        <sz val="11"/>
        <color theme="1"/>
        <rFont val="Aptos Narrow"/>
        <family val="2"/>
        <scheme val="minor"/>
      </rPr>
      <t>Corrections(diffrence between BE and RE) in Public Account</t>
    </r>
    <r>
      <rPr>
        <sz val="11"/>
        <color theme="1"/>
        <rFont val="Aptos Narrow"/>
        <family val="2"/>
        <scheme val="minor"/>
      </rPr>
      <t>.</t>
    </r>
  </si>
  <si>
    <r>
      <t xml:space="preserve">In year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Provident Fund collections</t>
    </r>
    <r>
      <rPr>
        <sz val="11"/>
        <color theme="1"/>
        <rFont val="Aptos Narrow"/>
        <family val="2"/>
        <scheme val="minor"/>
      </rPr>
      <t xml:space="preserve"> were </t>
    </r>
    <r>
      <rPr>
        <b/>
        <sz val="11"/>
        <color theme="1"/>
        <rFont val="Aptos Narrow"/>
        <family val="2"/>
        <scheme val="minor"/>
      </rPr>
      <t>₹ 499.12 crore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lower than estimated, suggesting fewer deposits or policy shifts. Insurance Funds had a ₹ 312.76 crore shortfall, which could be due to economic factors, scheme restructuring, or reduced uptake. The government expected a certain volume of inflows into specific custodial accounts (like Provident or Insurance Funds), but the actual public engagement or deposit behavior was lower in those areas.</t>
    </r>
  </si>
  <si>
    <t>All the other years had no corrections, meaning BE and RE were the same</t>
  </si>
  <si>
    <r>
      <t xml:space="preserve">In  </t>
    </r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Suspense &amp; Miscellaneous was the sector or account head whose actuals crossed the BE and RE by 271.13%, with sub-category Suspense Accounts which saw inflows over 7x the budget (723.99%),
 indicating large estimation errors or unexpected temporary entries.</t>
    </r>
  </si>
  <si>
    <t>Account Heads with lowest inflows to the Public Account across all years</t>
  </si>
  <si>
    <r>
      <t xml:space="preserve">In </t>
    </r>
    <r>
      <rPr>
        <b/>
        <sz val="11"/>
        <color theme="1"/>
        <rFont val="Aptos Narrow"/>
        <family val="2"/>
        <scheme val="minor"/>
      </rPr>
      <t>2020-21 Remittances with ₹ 34 crore, 57 lakh posted the lowest BE in Public Account for 2020–21, contributing a negligible 0.01% to the total, ₹34.57 lakh out of ₹46.15 lakh crore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</si>
  <si>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 Other Accounts was the least prioritized sector in 2021–22, with ₹4,90,043 crore, 33 lakh, 90 thousand allocated to Insurance Funds, making up just 1.08% of the total Public Account BE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</si>
  <si>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 Insurance Funds under Other Accounts received the lowest Public Account BE in 2022–23 at ₹4931.75 crore, just 0.11% of the total Public Account BE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</si>
  <si>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2023-24 Insurance Funds under Other Accounts received the lowest Public Account BE in 2023–24 at ₹4931.75 crore, just 0.10% of the total Public Account BE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</si>
  <si>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 Suspense &amp; Miscellaneous had 324.11% of BE with Other Accounts as the sub-category with 323.49%. Achieved over 3x the budgeted estimate, suggesting continued volatility or misestimation in 
temporary transaction flows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</si>
  <si>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 Deposit &amp; Advance had 233.76% with sub-category Deposits Bearing Interest having a massive 27495.35% received nearly 275x the estimated deposits bearing interest, possibly due to delayed 
interest settlements or unusual one-time inflows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</si>
  <si>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2023-24 Suspense &amp; Miscellaneous had 278.88% of BE with Other Accounts as the sub-category with 278.05%. Receipts overshot estimates by nearly 3x, suggesting large unanticipated inflows or 
transactional misclassifications under this broad holding head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</si>
  <si>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 Remittances were far below expectations at -6.27%, likely due to expected receipts not arriving or funds being returned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</si>
  <si>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 Small Savings-Provident Fund etc Achieved only 85.99% of the budgeted receipts under Provident Funds, suggesting lower-than-anticipated collections or deposit inflows into government-
managed provident schemes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</si>
  <si>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 Small Savings-Provident Fund etc Achieved 91.29% of the budgeted receipts under Provident Funds, indicating a slight shortfall, possibly due to slower-than-expected public savings inflow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</si>
  <si>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2023-24 Small Savings-Provident Fund etc achieved close to the estimate with 98.34%, but minor shortfall may point to slightly lower-than-expected collections or delayed contributions</t>
    </r>
  </si>
  <si>
    <t>The same figures and trends are observed in case of RE as well across all years, except the fact that in 2021-22 Small Savings-Provident Fund etc fell slightly short of Revised Estimates with 95.03%, hinting 
at lower-than-projected collections or delayed fund inflows</t>
  </si>
  <si>
    <t>PUBLIC ACCOUNT RECEIPTS:</t>
  </si>
  <si>
    <t>PUBLIC ACCOUNT DISBURSEMENTS:</t>
  </si>
  <si>
    <r>
      <rPr>
        <b/>
        <sz val="11"/>
        <color theme="1"/>
        <rFont val="Aptos Narrow"/>
        <family val="2"/>
        <scheme val="minor"/>
      </rPr>
      <t>Suspense &amp; Miscellaneous</t>
    </r>
    <r>
      <rPr>
        <sz val="11"/>
        <color theme="1"/>
        <rFont val="Aptos Narrow"/>
        <family val="2"/>
        <scheme val="minor"/>
      </rPr>
      <t xml:space="preserve"> acount head is the </t>
    </r>
    <r>
      <rPr>
        <b/>
        <sz val="11"/>
        <color theme="1"/>
        <rFont val="Aptos Narrow"/>
        <family val="2"/>
        <scheme val="minor"/>
      </rPr>
      <t>dominant outflow component</t>
    </r>
    <r>
      <rPr>
        <sz val="11"/>
        <color theme="1"/>
        <rFont val="Aptos Narrow"/>
        <family val="2"/>
        <scheme val="minor"/>
      </rPr>
      <t xml:space="preserve"> in the </t>
    </r>
    <r>
      <rPr>
        <b/>
        <sz val="11"/>
        <color theme="1"/>
        <rFont val="Aptos Narrow"/>
        <family val="2"/>
        <scheme val="minor"/>
      </rPr>
      <t>Public Account across all years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</si>
  <si>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 Suspense &amp; Miscellaneous had ₹ 3,81,164 crore, 91 lakh with sub-category Other Accounts having ₹ 3,80,868 crore, 52 lakh making it the highest liable account head to Public Account. Substantial 
allocation (~83.4% of total Public Account BE) was directed to Other Accounts under Suspense &amp; Miscellaneous, indicating significant temporary or unresolved financial routing during the year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</si>
  <si>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 Suspense &amp; Miscellaneous remained the top contributor in 2021–22, with Other Accounts alone accounting for ₹39,55,000 crore, a massive 87.69% of the total Public Account BE</t>
    </r>
  </si>
  <si>
    <t>Suspense &amp; Miscellaneous dominated the Public Account BE in 2022–23, with ₹39,55,000 crore allocated under Other Accounts accounting for 87.49% of the total Public Account BE</t>
  </si>
  <si>
    <t>Suspense &amp; Miscellaneous dominated the Public Account BE in 2023–24, with ₹39,55,000 crore allocated under Other Accounts accounting for 84.68% of the total Public Account BE</t>
  </si>
  <si>
    <t>Lowest Liable Account Heads to the Public Account across all years</t>
  </si>
  <si>
    <t>Other Accounts was the least prioritized sector in 2021–22, with ₹ 2,316 crore 49 lakh, 12 thousand allocated to Insurance Funds, making up just 0.5% of the total Public Account BE</t>
  </si>
  <si>
    <t>Insurance Funds under Other Accounts spent the lowest Public Account BE in 2022–23 at ₹ 2,284 crore, 83 lakh, 40 thousand, just 0.5% of the total Public Account BE.</t>
  </si>
  <si>
    <t>Insurance Funds under Other Accounts with ₹ 2,240 crore, 22 lakh Contributed just 0.48% of total Public Account BE in 2023-24, lowest among all sectors</t>
  </si>
  <si>
    <t>The same figures and trends are observed in case of RE as well across all years</t>
  </si>
  <si>
    <t>The same figures and trends are observed in case of RE as well across all years, except the fact that in 2021-22 Other Accounts was the least prioritized sector in 2021–22, with ₹ 2,107 crore 78 lakh, 4 thousand allocated to Insurance Funds, making up just 0.46% of the total Public Account BE.</t>
  </si>
  <si>
    <t>All the years had no corrections, meaning BE and RE were the same, except year 2021-22 Small Savings-Provident Fund Etc was the account head with highest correction (RE&gt;BE) with ₹ 388 crore, 48 lakh, 
43 thousand and Insurance Funds(sub-category of Other Accounts) had the highest downward correction (RE&lt;BE) with -₹ 208 crore, 71 lakh, 8 thousand.</t>
  </si>
  <si>
    <r>
      <t xml:space="preserve">In </t>
    </r>
    <r>
      <rPr>
        <b/>
        <sz val="11"/>
        <color theme="1"/>
        <rFont val="Aptos Narrow"/>
        <family val="2"/>
        <scheme val="minor"/>
      </rPr>
      <t xml:space="preserve">2021-22  Suspense &amp; Miscellaneous </t>
    </r>
    <r>
      <rPr>
        <sz val="11"/>
        <color theme="1"/>
        <rFont val="Aptos Narrow"/>
        <family val="2"/>
        <scheme val="minor"/>
      </rPr>
      <t>had</t>
    </r>
    <r>
      <rPr>
        <b/>
        <sz val="11"/>
        <color theme="1"/>
        <rFont val="Aptos Narrow"/>
        <family val="2"/>
        <scheme val="minor"/>
      </rPr>
      <t xml:space="preserve"> 327.15% of BE along with 326.51% BE by Other Accounts. Overspending indicates rushed clearances or backlog settlements cleared unexpectedly.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</si>
  <si>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 xml:space="preserve">Suspense &amp; Miscellaneous </t>
    </r>
    <r>
      <rPr>
        <sz val="11"/>
        <color theme="1"/>
        <rFont val="Aptos Narrow"/>
        <family val="2"/>
        <scheme val="minor"/>
      </rPr>
      <t xml:space="preserve">had </t>
    </r>
    <r>
      <rPr>
        <b/>
        <sz val="11"/>
        <color theme="1"/>
        <rFont val="Aptos Narrow"/>
        <family val="2"/>
        <scheme val="minor"/>
      </rPr>
      <t>275.8%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of BE along with 805.57%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by</t>
    </r>
    <r>
      <rPr>
        <b/>
        <sz val="11"/>
        <color theme="1"/>
        <rFont val="Aptos Narrow"/>
        <family val="2"/>
        <scheme val="minor"/>
      </rPr>
      <t xml:space="preserve"> Suspense Accounts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Exceptionally high disbursement suggests major clearing of pending or interim transactions routed via 
suspense heads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</si>
  <si>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2023-24 Suspense &amp; Miscellaneous</t>
    </r>
    <r>
      <rPr>
        <sz val="11"/>
        <color theme="1"/>
        <rFont val="Aptos Narrow"/>
        <family val="2"/>
        <scheme val="minor"/>
      </rPr>
      <t xml:space="preserve"> had</t>
    </r>
    <r>
      <rPr>
        <b/>
        <sz val="11"/>
        <color theme="1"/>
        <rFont val="Aptos Narrow"/>
        <family val="2"/>
        <scheme val="minor"/>
      </rPr>
      <t xml:space="preserve"> 283.44%</t>
    </r>
    <r>
      <rPr>
        <sz val="11"/>
        <color theme="1"/>
        <rFont val="Aptos Narrow"/>
        <family val="2"/>
        <scheme val="minor"/>
      </rPr>
      <t xml:space="preserve"> along with </t>
    </r>
    <r>
      <rPr>
        <b/>
        <sz val="11"/>
        <color theme="1"/>
        <rFont val="Aptos Narrow"/>
        <family val="2"/>
        <scheme val="minor"/>
      </rPr>
      <t>Other Accounts</t>
    </r>
    <r>
      <rPr>
        <sz val="11"/>
        <color theme="1"/>
        <rFont val="Aptos Narrow"/>
        <family val="2"/>
        <scheme val="minor"/>
      </rPr>
      <t xml:space="preserve"> having </t>
    </r>
    <r>
      <rPr>
        <b/>
        <sz val="11"/>
        <color theme="1"/>
        <rFont val="Aptos Narrow"/>
        <family val="2"/>
        <scheme val="minor"/>
      </rPr>
      <t>282.83% of BE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Significant overshooting suggests continued reliance on temporary bookings or unanticipated adjustments 
routed through suspense heads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</si>
  <si>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 Suspense &amp; Miscellaneous</t>
    </r>
    <r>
      <rPr>
        <sz val="11"/>
        <color theme="1"/>
        <rFont val="Aptos Narrow"/>
        <family val="2"/>
        <scheme val="minor"/>
      </rPr>
      <t xml:space="preserve"> had </t>
    </r>
    <r>
      <rPr>
        <b/>
        <sz val="11"/>
        <color theme="1"/>
        <rFont val="Aptos Narrow"/>
        <family val="2"/>
        <scheme val="minor"/>
      </rPr>
      <t>365.88% of BE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sub-category Other Accounts having 365.28% of BE</t>
    </r>
    <r>
      <rPr>
        <sz val="11"/>
        <color theme="1"/>
        <rFont val="Aptos Narrow"/>
        <family val="2"/>
        <scheme val="minor"/>
      </rPr>
      <t>.</t>
    </r>
    <r>
      <rPr>
        <b/>
        <sz val="11"/>
        <color theme="1"/>
        <rFont val="Aptos Narrow"/>
        <family val="2"/>
        <scheme val="minor"/>
      </rPr>
      <t xml:space="preserve"> Sector saw significant overspending, likely due to year-end adjustments or unresolved 
transfers needing urgent booking</t>
    </r>
    <r>
      <rPr>
        <sz val="11"/>
        <color theme="1"/>
        <rFont val="Aptos Narrow"/>
        <family val="2"/>
        <scheme val="minor"/>
      </rPr>
      <t xml:space="preserve">.
In the </t>
    </r>
    <r>
      <rPr>
        <b/>
        <sz val="11"/>
        <color theme="1"/>
        <rFont val="Aptos Narrow"/>
        <family val="2"/>
        <scheme val="minor"/>
      </rPr>
      <t>same year</t>
    </r>
    <r>
      <rPr>
        <sz val="11"/>
        <color theme="1"/>
        <rFont val="Aptos Narrow"/>
        <family val="2"/>
        <scheme val="minor"/>
      </rPr>
      <t xml:space="preserve"> there was also </t>
    </r>
    <r>
      <rPr>
        <b/>
        <sz val="11"/>
        <color theme="1"/>
        <rFont val="Aptos Narrow"/>
        <family val="2"/>
        <scheme val="minor"/>
      </rPr>
      <t>Deposits &amp; Advance</t>
    </r>
    <r>
      <rPr>
        <sz val="11"/>
        <color theme="1"/>
        <rFont val="Aptos Narrow"/>
        <family val="2"/>
        <scheme val="minor"/>
      </rPr>
      <t xml:space="preserve"> which had </t>
    </r>
    <r>
      <rPr>
        <b/>
        <sz val="11"/>
        <color theme="1"/>
        <rFont val="Aptos Narrow"/>
        <family val="2"/>
        <scheme val="minor"/>
      </rPr>
      <t>169.27% of BE</t>
    </r>
    <r>
      <rPr>
        <sz val="11"/>
        <color theme="1"/>
        <rFont val="Aptos Narrow"/>
        <family val="2"/>
        <scheme val="minor"/>
      </rPr>
      <t xml:space="preserve"> which is </t>
    </r>
    <r>
      <rPr>
        <b/>
        <sz val="11"/>
        <color theme="1"/>
        <rFont val="Aptos Narrow"/>
        <family val="2"/>
        <scheme val="minor"/>
      </rPr>
      <t>lower compare to Suspense &amp; Miscellaneous</t>
    </r>
    <r>
      <rPr>
        <sz val="11"/>
        <color theme="1"/>
        <rFont val="Aptos Narrow"/>
        <family val="2"/>
        <scheme val="minor"/>
      </rPr>
      <t xml:space="preserve"> but, its </t>
    </r>
    <r>
      <rPr>
        <b/>
        <sz val="11"/>
        <color theme="1"/>
        <rFont val="Aptos Narrow"/>
        <family val="2"/>
        <scheme val="minor"/>
      </rPr>
      <t>sub-category</t>
    </r>
    <r>
      <rPr>
        <sz val="11"/>
        <color theme="1"/>
        <rFont val="Aptos Narrow"/>
        <family val="2"/>
        <scheme val="minor"/>
      </rPr>
      <t xml:space="preserve">  </t>
    </r>
    <r>
      <rPr>
        <b/>
        <sz val="11"/>
        <color theme="1"/>
        <rFont val="Aptos Narrow"/>
        <family val="2"/>
        <scheme val="minor"/>
      </rPr>
      <t>Deposits bearing interests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showed a massive spike of  37766.38% of BE likely from a one-time bulk interest settlement or data recording anomaly.</t>
    </r>
  </si>
  <si>
    <t>Largest Over(&gt;100% BE) and Smallest Under(&lt;100% BE) Achieving Sectors related to Public Account</t>
  </si>
  <si>
    <r>
      <t xml:space="preserve">In </t>
    </r>
    <r>
      <rPr>
        <b/>
        <sz val="11"/>
        <color theme="1"/>
        <rFont val="Aptos Narrow"/>
        <family val="2"/>
        <scheme val="minor"/>
      </rPr>
      <t>2020-21 Remittances had 96.09% of BE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Slight underutilization, possibly due to lower-than-expected inter-governmental or departmental fund transfers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</si>
  <si>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Deposits &amp; Advance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21.09%</t>
    </r>
    <r>
      <rPr>
        <sz val="11"/>
        <color theme="1"/>
        <rFont val="Aptos Narrow"/>
        <family val="2"/>
        <scheme val="minor"/>
      </rPr>
      <t xml:space="preserve"> but its </t>
    </r>
    <r>
      <rPr>
        <b/>
        <sz val="11"/>
        <color theme="1"/>
        <rFont val="Aptos Narrow"/>
        <family val="2"/>
        <scheme val="minor"/>
      </rPr>
      <t>sub-category Deposits bearing interests</t>
    </r>
    <r>
      <rPr>
        <sz val="11"/>
        <color theme="1"/>
        <rFont val="Aptos Narrow"/>
        <family val="2"/>
        <scheme val="minor"/>
      </rPr>
      <t xml:space="preserve"> had </t>
    </r>
    <r>
      <rPr>
        <b/>
        <sz val="11"/>
        <color theme="1"/>
        <rFont val="Aptos Narrow"/>
        <family val="2"/>
        <scheme val="minor"/>
      </rPr>
      <t>35276.33% of BE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Despite sector-wide under-utilization, this sub-category saw an extreme payout, likely an exceptional or one-time financial settlement.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Another sub-category of Deposits &amp; Advance which is Deposits not bearing interests had 14.84% reflects deferral or non-materialization of expected payouts under this head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</si>
  <si>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 Reserve Funds had 94.29%</t>
    </r>
    <r>
      <rPr>
        <sz val="11"/>
        <color theme="1"/>
        <rFont val="Aptos Narrow"/>
        <family val="2"/>
        <scheme val="minor"/>
      </rPr>
      <t xml:space="preserve"> with sub-category </t>
    </r>
    <r>
      <rPr>
        <b/>
        <sz val="11"/>
        <color theme="1"/>
        <rFont val="Aptos Narrow"/>
        <family val="2"/>
        <scheme val="minor"/>
      </rPr>
      <t>Reserve Funds Not Bearing Interest having 77.44% of BE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Moderate underutilization, especially in non-interest-bearing reserve funds, indicating either 
planned deferment or lower fund mobilization than budgeted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</si>
  <si>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2023-24 Reserve Funds had 67.92% with sub-category Reserve Funds Not Bearing Interest having 61.3% of BE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Underutilization of allocated reserve funds suggests either deferment of planned allocations or
 lower-than-expected fund requirements</t>
    </r>
  </si>
  <si>
    <t>CONTINGENCY FUND RECEIPTS &amp; DISBURSEMENTS:</t>
  </si>
  <si>
    <t>Contingency Fund stayed fixed at ₹5 crore across all years both in receipts and disbursements , except in 2021–22 when receipts spiked to ₹420 crore, indicating emergency provisioning. Yet, disbursements didn’t follow suit they remained static, showing the reserve was likely untouched</t>
  </si>
  <si>
    <r>
      <t xml:space="preserve">In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Miscellaneous Capital Receipts</t>
    </r>
    <r>
      <rPr>
        <sz val="11"/>
        <color theme="1"/>
        <rFont val="Aptos Narrow"/>
        <family val="2"/>
        <scheme val="minor"/>
      </rPr>
      <t xml:space="preserve"> was to be </t>
    </r>
    <r>
      <rPr>
        <b/>
        <sz val="11"/>
        <color theme="1"/>
        <rFont val="Aptos Narrow"/>
        <family val="2"/>
        <scheme val="minor"/>
      </rPr>
      <t>₹ 18 crore</t>
    </r>
    <r>
      <rPr>
        <sz val="11"/>
        <color theme="1"/>
        <rFont val="Aptos Narrow"/>
        <family val="2"/>
        <scheme val="minor"/>
      </rPr>
      <t xml:space="preserve"> with a </t>
    </r>
    <r>
      <rPr>
        <b/>
        <sz val="11"/>
        <color theme="1"/>
        <rFont val="Aptos Narrow"/>
        <family val="2"/>
        <scheme val="minor"/>
      </rPr>
      <t>sharp decrease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-55.00%</t>
    </r>
    <r>
      <rPr>
        <sz val="11"/>
        <color theme="1"/>
        <rFont val="Aptos Narrow"/>
        <family val="2"/>
        <scheme val="minor"/>
      </rPr>
      <t xml:space="preserve"> compared to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</si>
</sst>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&quot;₹&quot;\ #,##0;[Red]&quot;₹&quot;\ \-#,##0"/>
    <numFmt numFmtId="8" formatCode="&quot;₹&quot;\ #,##0.00;[Red]&quot;₹&quot;\ \-#,##0.00"/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rgb="FFE40001"/>
      <name val="Calibri"/>
      <family val="2"/>
    </font>
    <font>
      <b/>
      <i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EA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Continuous"/>
    </xf>
    <xf numFmtId="0" fontId="3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0" fillId="2" borderId="0" xfId="0" applyFill="1"/>
    <xf numFmtId="0" fontId="0" fillId="0" borderId="0" xfId="0" applyAlignment="1">
      <alignment horizontal="left" indent="1"/>
    </xf>
    <xf numFmtId="164" fontId="0" fillId="0" borderId="0" xfId="0" quotePrefix="1" applyNumberFormat="1"/>
    <xf numFmtId="164" fontId="0" fillId="0" borderId="1" xfId="0" applyNumberFormat="1" applyBorder="1"/>
    <xf numFmtId="8" fontId="0" fillId="0" borderId="0" xfId="0" applyNumberFormat="1"/>
    <xf numFmtId="44" fontId="0" fillId="0" borderId="0" xfId="0" applyNumberFormat="1"/>
    <xf numFmtId="0" fontId="0" fillId="0" borderId="0" xfId="0" applyAlignment="1">
      <alignment vertical="center" wrapText="1"/>
    </xf>
    <xf numFmtId="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fill" wrapText="1"/>
    </xf>
    <xf numFmtId="0" fontId="0" fillId="0" borderId="0" xfId="0" applyAlignment="1">
      <alignment horizontal="right" vertical="top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3" borderId="0" xfId="0" applyFont="1" applyFill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/>
    </xf>
  </cellXfs>
  <cellStyles count="1">
    <cellStyle name="Normal" xfId="0" builtinId="0"/>
  </cellStyles>
  <dxfs count="121">
    <dxf>
      <numFmt numFmtId="14" formatCode="0.00%"/>
    </dxf>
    <dxf>
      <numFmt numFmtId="164" formatCode="_ [$₹-4009]\ * #,##0.00_ ;_ [$₹-4009]\ * \-#,##0.00_ ;_ [$₹-4009]\ * &quot;-&quot;??_ ;_ @_ "/>
    </dxf>
    <dxf>
      <fill>
        <patternFill>
          <bgColor theme="6" tint="0.79998168889431442"/>
        </patternFill>
      </fill>
    </dxf>
    <dxf>
      <fill>
        <patternFill>
          <bgColor rgb="FFFF9999"/>
        </patternFill>
      </fill>
    </dxf>
    <dxf>
      <fill>
        <patternFill>
          <bgColor rgb="FFFFFFCC"/>
        </patternFill>
      </fill>
    </dxf>
    <dxf>
      <numFmt numFmtId="14" formatCode="0.00%"/>
    </dxf>
    <dxf>
      <numFmt numFmtId="164" formatCode="_ [$₹-4009]\ * #,##0.00_ ;_ [$₹-4009]\ * \-#,##0.00_ ;_ [$₹-4009]\ * &quot;-&quot;??_ ;_ @_ "/>
    </dxf>
    <dxf>
      <fill>
        <patternFill>
          <bgColor rgb="FFFFFF99"/>
        </patternFill>
      </fill>
    </dxf>
    <dxf>
      <fill>
        <patternFill>
          <bgColor theme="6" tint="0.79998168889431442"/>
        </patternFill>
      </fill>
    </dxf>
    <dxf>
      <fill>
        <patternFill>
          <bgColor rgb="FFFF9999"/>
        </patternFill>
      </fill>
    </dxf>
    <dxf>
      <numFmt numFmtId="164" formatCode="_ [$₹-4009]\ * #,##0.00_ ;_ [$₹-4009]\ * \-#,##0.00_ ;_ [$₹-4009]\ * &quot;-&quot;??_ ;_ @_ "/>
    </dxf>
    <dxf>
      <fill>
        <patternFill>
          <bgColor theme="6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9999"/>
        </patternFill>
      </fill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4" formatCode="0.00%"/>
    </dxf>
    <dxf>
      <numFmt numFmtId="164" formatCode="_ [$₹-4009]\ * #,##0.00_ ;_ [$₹-4009]\ * \-#,##0.00_ ;_ [$₹-4009]\ * &quot;-&quot;??_ ;_ @_ "/>
    </dxf>
    <dxf>
      <fill>
        <patternFill>
          <bgColor theme="6" tint="0.79998168889431442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numFmt numFmtId="14" formatCode="0.00%"/>
    </dxf>
    <dxf>
      <numFmt numFmtId="164" formatCode="_ [$₹-4009]\ * #,##0.00_ ;_ [$₹-4009]\ * \-#,##0.00_ ;_ [$₹-4009]\ * &quot;-&quot;??_ ;_ @_ "/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ill>
        <patternFill>
          <bgColor theme="6" tint="0.79998168889431442"/>
        </patternFill>
      </fill>
    </dxf>
    <dxf>
      <numFmt numFmtId="164" formatCode="_ [$₹-4009]\ * #,##0.00_ ;_ [$₹-4009]\ * \-#,##0.00_ ;_ [$₹-4009]\ * &quot;-&quot;??_ ;_ @_ "/>
    </dxf>
    <dxf>
      <fill>
        <patternFill>
          <bgColor rgb="FFFF9999"/>
        </patternFill>
      </fill>
    </dxf>
    <dxf>
      <fill>
        <patternFill>
          <bgColor theme="6" tint="0.79998168889431442"/>
        </patternFill>
      </fill>
    </dxf>
    <dxf>
      <fill>
        <patternFill>
          <bgColor rgb="FFFFFFCC"/>
        </patternFill>
      </fill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4" formatCode="0.00%"/>
    </dxf>
    <dxf>
      <numFmt numFmtId="164" formatCode="_ [$₹-4009]\ * #,##0.00_ ;_ [$₹-4009]\ * \-#,##0.00_ ;_ [$₹-4009]\ * &quot;-&quot;??_ ;_ @_ "/>
    </dxf>
    <dxf>
      <font>
        <b/>
        <i/>
        <color theme="1" tint="0.24994659260841701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FF9900"/>
      </font>
      <fill>
        <patternFill>
          <bgColor rgb="FFFFFFCC"/>
        </patternFill>
      </fill>
    </dxf>
    <dxf>
      <font>
        <color rgb="FF006600"/>
      </font>
      <fill>
        <patternFill>
          <bgColor theme="6" tint="0.79998168889431442"/>
        </patternFill>
      </fill>
    </dxf>
    <dxf>
      <font>
        <color rgb="FFFFFFFF"/>
      </font>
      <fill>
        <patternFill>
          <bgColor theme="6" tint="0.3999450666829432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rgb="FFFFFF99"/>
        </patternFill>
      </fill>
    </dxf>
    <dxf>
      <numFmt numFmtId="14" formatCode="0.00%"/>
    </dxf>
    <dxf>
      <numFmt numFmtId="164" formatCode="_ [$₹-4009]\ * #,##0.00_ ;_ [$₹-4009]\ * \-#,##0.00_ ;_ [$₹-4009]\ * &quot;-&quot;??_ ;_ @_ "/>
    </dxf>
    <dxf>
      <font>
        <b/>
        <i/>
        <color theme="1" tint="0.24994659260841701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FF9900"/>
      </font>
      <fill>
        <patternFill>
          <bgColor rgb="FFFFFFCC"/>
        </patternFill>
      </fill>
    </dxf>
    <dxf>
      <font>
        <color rgb="FF006600"/>
      </font>
      <fill>
        <patternFill>
          <bgColor theme="6" tint="0.79998168889431442"/>
        </patternFill>
      </fill>
    </dxf>
    <dxf>
      <font>
        <color rgb="FFFFFFFF"/>
      </font>
      <fill>
        <patternFill>
          <bgColor theme="6" tint="0.3999450666829432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rgb="FFFFFF99"/>
        </patternFill>
      </fill>
    </dxf>
    <dxf>
      <numFmt numFmtId="164" formatCode="_ [$₹-4009]\ * #,##0.00_ ;_ [$₹-4009]\ * \-#,##0.00_ ;_ [$₹-4009]\ * &quot;-&quot;??_ ;_ @_ "/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rgb="FFFFFF99"/>
        </patternFill>
      </fill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4" formatCode="0.00%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font>
        <b/>
        <i/>
        <color theme="1" tint="0.24994659260841701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FF9900"/>
      </font>
      <fill>
        <patternFill>
          <bgColor rgb="FFFFFF99"/>
        </patternFill>
      </fill>
    </dxf>
    <dxf>
      <font>
        <color rgb="FF006600"/>
      </font>
      <fill>
        <patternFill>
          <bgColor theme="6" tint="0.79998168889431442"/>
        </patternFill>
      </fill>
    </dxf>
    <dxf>
      <font>
        <b/>
        <i val="0"/>
        <color rgb="FFFFFFFF"/>
      </font>
      <fill>
        <patternFill>
          <bgColor theme="6" tint="0.3999450666829432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rgb="FFFFFF99"/>
        </patternFill>
      </fill>
    </dxf>
    <dxf>
      <numFmt numFmtId="14" formatCode="0.00%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font>
        <b/>
        <i/>
        <color theme="1" tint="0.3499862666707357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FF9900"/>
      </font>
      <fill>
        <patternFill>
          <bgColor rgb="FFFFFF00"/>
        </patternFill>
      </fill>
    </dxf>
    <dxf>
      <font>
        <color rgb="FF006600"/>
      </font>
      <fill>
        <patternFill>
          <bgColor theme="6" tint="0.79998168889431442"/>
        </patternFill>
      </fill>
    </dxf>
    <dxf>
      <font>
        <b/>
        <i val="0"/>
        <color rgb="FFFFFFFF"/>
      </font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b/>
        <i val="0"/>
        <color rgb="FFFFFFFF"/>
      </font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FF99"/>
        </patternFill>
      </fill>
    </dxf>
    <dxf>
      <fill>
        <patternFill>
          <bgColor rgb="FFFF7C80"/>
        </patternFill>
      </fill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fill>
        <patternFill>
          <bgColor rgb="FFFFFF99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rgb="FFFF7171"/>
        </patternFill>
      </fill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font>
        <b/>
      </font>
    </dxf>
    <dxf>
      <numFmt numFmtId="165" formatCode="&quot;₹&quot;\ #,##0.00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7D4F9D0C-936C-4A4A-9C2D-7F61BD50A3CD}"/>
  </tableStyles>
  <colors>
    <mruColors>
      <color rgb="FFF6EA00"/>
      <color rgb="FFE40001"/>
      <color rgb="FFFF9999"/>
      <color rgb="FFFFFFCC"/>
      <color rgb="FFFFFF99"/>
      <color rgb="FFFF9900"/>
      <color rgb="FF006600"/>
      <color rgb="FFFFFFFF"/>
      <color rgb="FFFF7C80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shal_msi" refreshedDate="45788.40217465278" createdVersion="8" refreshedVersion="8" minRefreshableVersion="3" recordCount="152" xr:uid="{44DDBC10-BAA4-46AB-8BBA-BA83BEDB0EE9}">
  <cacheSource type="worksheet">
    <worksheetSource name="Expenses"/>
  </cacheSource>
  <cacheFields count="12">
    <cacheField name="Account-Type" numFmtId="0">
      <sharedItems count="3">
        <s v="Revenue"/>
        <s v="Capital"/>
        <s v="Public"/>
      </sharedItems>
    </cacheField>
    <cacheField name="Category" numFmtId="0">
      <sharedItems count="14">
        <s v="GENERAL SERVICES"/>
        <s v="SOCIAL SERVICES"/>
        <s v="ECONOMIC SERVICES"/>
        <s v="GRANTS-IN-AID AND CONTRIBUTIONS"/>
        <s v="CAPITAL EXPENDITURE"/>
        <s v="DISBURSEMENTS MET FROM REVENUE"/>
        <s v="CAPITAL DISBURSEMENTS OUTSIDE REVENUE ACCOUNT"/>
        <s v="Contingency Fund"/>
        <s v="SMALL SAVINGS - PROVIDENT FUND ETC"/>
        <s v="Other Accounts"/>
        <s v="RESERVE FUNDS"/>
        <s v="DEPOSITS AND ADVANCE"/>
        <s v="SUSPENSE AND MISCELLANEOUS"/>
        <s v="REMITTANCES"/>
      </sharedItems>
    </cacheField>
    <cacheField name="Sub-Category" numFmtId="0">
      <sharedItems count="38">
        <s v="Organs of State"/>
        <s v="Fiscal Services"/>
        <s v="Interest Payment &amp; Servicing of Debt"/>
        <s v="Administrative Services"/>
        <s v="Pensions and Miscellaneous General Services"/>
        <s v="All Social Services"/>
        <s v="Agriculture and Allied Activities"/>
        <s v="Rural Development"/>
        <s v="Special Areas Programmes"/>
        <s v="Irrigation and flood Control"/>
        <s v="Energy"/>
        <s v="Industry and Minerals"/>
        <s v="Transport"/>
        <s v="Science Technology and Environment"/>
        <s v="General Economic Services"/>
        <s v="Compensation and Assignments to Local Bodies and Panchayat Raj Institutions"/>
        <s v="CAPITAL ACCOUNT OF GENERAL SERVICES"/>
        <s v="CAPITAL ACCOUNT OF SOCIAL SERVICES"/>
        <s v="Capital account of Agriculture and allied activities"/>
        <s v="Capital account of Irrigation and Flood control and Energy"/>
        <s v="Capital Account of Industry and Minerals"/>
        <s v="Capital Account of Transport"/>
        <s v="Capital Account of General Economic Services"/>
        <s v="PUBLIC DEBT"/>
        <s v="LOANS AND ADVANCES"/>
        <s v="TRANFER TO CONTINGENCY FUND"/>
        <s v="Total Disb. Met fromRevenue"/>
        <s v="Total Cap. Disb outside RevAcc"/>
        <s v="Contingency Fund"/>
        <s v="Provident Funds"/>
        <s v="Insurance Funds"/>
        <s v="Reserve Funds Bearing Interest"/>
        <s v="Reserve Funds Not Bearing Interest"/>
        <s v="Deposits Bearing Interest"/>
        <s v="Deposits Not Bearing Interest"/>
        <s v="Suspense Accounts"/>
        <s v="Other Accounts"/>
        <s v="Total Remittances"/>
      </sharedItems>
    </cacheField>
    <cacheField name="Year" numFmtId="0">
      <sharedItems count="4">
        <s v="2020-21"/>
        <s v="2021-22"/>
        <s v="2022-23"/>
        <s v="2023-24"/>
      </sharedItems>
    </cacheField>
    <cacheField name="Budget Estimates(BE)" numFmtId="0">
      <sharedItems containsSemiMixedTypes="0" containsString="0" containsNumber="1" minValue="-5234" maxValue="39500000"/>
    </cacheField>
    <cacheField name="Revised Estimates(RE)" numFmtId="0">
      <sharedItems containsSemiMixedTypes="0" containsString="0" containsNumber="1" minValue="-4008" maxValue="39500000"/>
    </cacheField>
    <cacheField name="Actuals" numFmtId="0">
      <sharedItems containsSemiMixedTypes="0" containsString="0" containsNumber="1" minValue="-15881.37" maxValue="144284075.63999999"/>
    </cacheField>
    <cacheField name="Correction" numFmtId="0" formula="'Revised Estimates(RE)'-'Budget Estimates(BE)'" databaseField="0"/>
    <cacheField name="Execution_Gap" numFmtId="0" formula="Actuals-'Revised Estimates(RE)'" databaseField="0"/>
    <cacheField name="Correction_2" numFmtId="0" formula="Actuals-'Revised Estimates(RE)'" databaseField="0"/>
    <cacheField name="% of BE Achieved" numFmtId="0" formula="Actuals/'Budget Estimates(BE)'" databaseField="0"/>
    <cacheField name="% of RE Achieved" numFmtId="0" formula="Actuals/'Revised Estimates(RE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shal_msi" refreshedDate="45790.840591319444" createdVersion="8" refreshedVersion="8" minRefreshableVersion="3" recordCount="88" xr:uid="{4A3DDA6E-DFD3-497E-AB44-B8CCEEE007B7}">
  <cacheSource type="worksheet">
    <worksheetSource name="receipts"/>
  </cacheSource>
  <cacheFields count="12">
    <cacheField name="Account-Type" numFmtId="0">
      <sharedItems count="3">
        <s v="Revenue"/>
        <s v="Capital"/>
        <s v="Public"/>
      </sharedItems>
    </cacheField>
    <cacheField name="Category" numFmtId="0">
      <sharedItems count="11">
        <s v="TAX REVENUE"/>
        <s v="NON‐TAX REVENUE"/>
        <s v="GRANTS‐IN‐AID &amp; CONTRIBUTIONS"/>
        <s v="CAPITAL RECEIPTS"/>
        <s v="Contingency Fund"/>
        <s v="SMALL SAVINGS - PROVIDENT FUND ETC"/>
        <s v="Other Accounts"/>
        <s v="RESERVE FUNDS"/>
        <s v="DEPOSITS AND ADVANCE"/>
        <s v="SUSPENSE AND MISCELLANEOUS"/>
        <s v="REMITTANCES"/>
      </sharedItems>
    </cacheField>
    <cacheField name="Year" numFmtId="0">
      <sharedItems count="4">
        <s v="2020-21"/>
        <s v="2021-22"/>
        <s v="2022-23"/>
        <s v="2023-24"/>
      </sharedItems>
    </cacheField>
    <cacheField name="Sub-Category" numFmtId="0">
      <sharedItems count="22">
        <s v=" Goods and Service Tax (GST)"/>
        <s v="Taxes on Income and Expenditure"/>
        <s v="Taxes on Property and Capital Transactions"/>
        <s v="Taxes on Commodities and Services"/>
        <s v=" Interest Receipts"/>
        <s v="General Services"/>
        <s v=" Social Services"/>
        <s v="Economic Services"/>
        <s v="Grants‐In‐Aid from Central Government"/>
        <s v="Miscellaneous Capital Receipts"/>
        <s v="Public Debt"/>
        <s v="Loans &amp; Advances "/>
        <s v="Contingency Fund"/>
        <s v="Provident Funds"/>
        <s v="Insurance Funds"/>
        <s v="Reserve Funds Bearing Interest"/>
        <s v="Reserve Funds Not Bearing Interest"/>
        <s v="Deposits Bearing Interest"/>
        <s v="Deposits Not Bearing Interest"/>
        <s v="Suspense Accounts"/>
        <s v="Other Accounts"/>
        <s v="total remittances"/>
      </sharedItems>
    </cacheField>
    <cacheField name="Budget Estimates(BE)" numFmtId="0">
      <sharedItems containsSemiMixedTypes="0" containsString="0" containsNumber="1" minValue="0" maxValue="39550000"/>
    </cacheField>
    <cacheField name="Revised Estimates(RE)" numFmtId="0">
      <sharedItems containsSemiMixedTypes="0" containsString="0" containsNumber="1" minValue="0" maxValue="39550000"/>
    </cacheField>
    <cacheField name="Actuals" numFmtId="0">
      <sharedItems containsSemiMixedTypes="0" containsString="0" containsNumber="1" minValue="-216.91" maxValue="142816275.22999999"/>
    </cacheField>
    <cacheField name="Correction" numFmtId="0" formula="'Revised Estimates(RE)'-'Budget Estimates(BE)'" databaseField="0"/>
    <cacheField name="Execution vs BE" numFmtId="0" formula="Actuals-'Budget Estimates(BE)'" databaseField="0"/>
    <cacheField name="Execution vs RE" numFmtId="0" formula="Actuals-'Revised Estimates(RE)'" databaseField="0"/>
    <cacheField name="% of BE Achieved" numFmtId="0" formula="Actuals/'Budget Estimates(BE)'" databaseField="0"/>
    <cacheField name="% of RE Achieved" numFmtId="0" formula="Actuals/'Revised Estimates(RE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  <x v="0"/>
    <x v="0"/>
    <x v="0"/>
    <n v="180225.42"/>
    <n v="190224.59"/>
    <n v="163093.5"/>
  </r>
  <r>
    <x v="0"/>
    <x v="0"/>
    <x v="1"/>
    <x v="0"/>
    <n v="197986"/>
    <n v="193489.22"/>
    <n v="220607.77"/>
  </r>
  <r>
    <x v="0"/>
    <x v="0"/>
    <x v="2"/>
    <x v="0"/>
    <n v="2356639"/>
    <n v="2396881"/>
    <n v="2362039.23"/>
  </r>
  <r>
    <x v="0"/>
    <x v="0"/>
    <x v="3"/>
    <x v="0"/>
    <n v="990811.25"/>
    <n v="980794.31"/>
    <n v="849588.59"/>
  </r>
  <r>
    <x v="0"/>
    <x v="0"/>
    <x v="4"/>
    <x v="0"/>
    <n v="2234597"/>
    <n v="2234851.77"/>
    <n v="1906463.78"/>
  </r>
  <r>
    <x v="0"/>
    <x v="1"/>
    <x v="5"/>
    <x v="0"/>
    <n v="6504670.6600000001"/>
    <n v="6398169.1500000004"/>
    <n v="6172592.1100000003"/>
  </r>
  <r>
    <x v="0"/>
    <x v="2"/>
    <x v="6"/>
    <x v="0"/>
    <n v="1575300.09"/>
    <n v="1619455.87"/>
    <n v="1668691.12"/>
  </r>
  <r>
    <x v="0"/>
    <x v="2"/>
    <x v="7"/>
    <x v="0"/>
    <n v="968591.25"/>
    <n v="959854.29"/>
    <n v="914401.65"/>
  </r>
  <r>
    <x v="0"/>
    <x v="2"/>
    <x v="8"/>
    <x v="0"/>
    <n v="15989"/>
    <n v="15960.99"/>
    <n v="15968.86"/>
  </r>
  <r>
    <x v="0"/>
    <x v="2"/>
    <x v="9"/>
    <x v="0"/>
    <n v="252745.82"/>
    <n v="248451.71"/>
    <n v="218279.43"/>
  </r>
  <r>
    <x v="0"/>
    <x v="2"/>
    <x v="10"/>
    <x v="0"/>
    <n v="1225997"/>
    <n v="1226006"/>
    <n v="1427718.42"/>
  </r>
  <r>
    <x v="0"/>
    <x v="2"/>
    <x v="11"/>
    <x v="0"/>
    <n v="141677.44"/>
    <n v="134048.76999999999"/>
    <n v="173564.35"/>
  </r>
  <r>
    <x v="0"/>
    <x v="2"/>
    <x v="12"/>
    <x v="0"/>
    <n v="345188"/>
    <n v="397002.06"/>
    <n v="454508.95"/>
  </r>
  <r>
    <x v="0"/>
    <x v="2"/>
    <x v="13"/>
    <x v="0"/>
    <n v="5956"/>
    <n v="5956"/>
    <n v="5822.65"/>
  </r>
  <r>
    <x v="0"/>
    <x v="2"/>
    <x v="14"/>
    <x v="0"/>
    <n v="322178.21999999997"/>
    <n v="318035.55"/>
    <n v="483946.94"/>
  </r>
  <r>
    <x v="0"/>
    <x v="3"/>
    <x v="15"/>
    <x v="0"/>
    <n v="659092"/>
    <n v="600307.46"/>
    <n v="568103.68999999994"/>
  </r>
  <r>
    <x v="1"/>
    <x v="4"/>
    <x v="16"/>
    <x v="0"/>
    <n v="101575"/>
    <n v="90975"/>
    <n v="120628.87"/>
  </r>
  <r>
    <x v="1"/>
    <x v="4"/>
    <x v="17"/>
    <x v="0"/>
    <n v="1196976"/>
    <n v="1001824.57"/>
    <n v="1154709.32"/>
  </r>
  <r>
    <x v="1"/>
    <x v="4"/>
    <x v="18"/>
    <x v="0"/>
    <n v="279561"/>
    <n v="229948"/>
    <n v="230177.49"/>
  </r>
  <r>
    <x v="1"/>
    <x v="4"/>
    <x v="19"/>
    <x v="0"/>
    <n v="1773404"/>
    <n v="1523790.5"/>
    <n v="1843529.1"/>
  </r>
  <r>
    <x v="1"/>
    <x v="4"/>
    <x v="20"/>
    <x v="0"/>
    <n v="42807"/>
    <n v="40565"/>
    <n v="48099.53"/>
  </r>
  <r>
    <x v="1"/>
    <x v="4"/>
    <x v="21"/>
    <x v="0"/>
    <n v="876798"/>
    <n v="811164.6"/>
    <n v="1101682.8899999999"/>
  </r>
  <r>
    <x v="1"/>
    <x v="4"/>
    <x v="22"/>
    <x v="0"/>
    <n v="34793"/>
    <n v="16361.7"/>
    <n v="41778.120000000003"/>
  </r>
  <r>
    <x v="1"/>
    <x v="4"/>
    <x v="23"/>
    <x v="0"/>
    <n v="1160528"/>
    <n v="1160528"/>
    <n v="1101581.03"/>
  </r>
  <r>
    <x v="1"/>
    <x v="4"/>
    <x v="24"/>
    <x v="0"/>
    <n v="345247"/>
    <n v="197827.02"/>
    <n v="266916.40999999997"/>
  </r>
  <r>
    <x v="1"/>
    <x v="4"/>
    <x v="25"/>
    <x v="0"/>
    <n v="0"/>
    <n v="0"/>
    <n v="0"/>
  </r>
  <r>
    <x v="0"/>
    <x v="5"/>
    <x v="26"/>
    <x v="0"/>
    <n v="2564609.42"/>
    <n v="2612958.77"/>
    <n v="2547751.73"/>
  </r>
  <r>
    <x v="1"/>
    <x v="6"/>
    <x v="27"/>
    <x v="0"/>
    <n v="1424892"/>
    <n v="1433558"/>
    <n v="1379147.76"/>
  </r>
  <r>
    <x v="0"/>
    <x v="7"/>
    <x v="28"/>
    <x v="0"/>
    <n v="500"/>
    <n v="500"/>
    <n v="0"/>
  </r>
  <r>
    <x v="2"/>
    <x v="8"/>
    <x v="29"/>
    <x v="0"/>
    <n v="287742"/>
    <n v="287742"/>
    <n v="291513.2"/>
  </r>
  <r>
    <x v="2"/>
    <x v="9"/>
    <x v="30"/>
    <x v="0"/>
    <n v="184058"/>
    <n v="184058"/>
    <n v="192556.89"/>
  </r>
  <r>
    <x v="2"/>
    <x v="10"/>
    <x v="31"/>
    <x v="0"/>
    <n v="115474"/>
    <n v="115474"/>
    <n v="188712.97"/>
  </r>
  <r>
    <x v="2"/>
    <x v="10"/>
    <x v="32"/>
    <x v="0"/>
    <n v="481377"/>
    <n v="481377"/>
    <n v="479732.98"/>
  </r>
  <r>
    <x v="2"/>
    <x v="11"/>
    <x v="33"/>
    <x v="0"/>
    <n v="147681"/>
    <n v="147681"/>
    <n v="249387.95"/>
  </r>
  <r>
    <x v="2"/>
    <x v="11"/>
    <x v="34"/>
    <x v="0"/>
    <n v="6365586"/>
    <n v="6365586"/>
    <n v="6176596.6900000004"/>
  </r>
  <r>
    <x v="2"/>
    <x v="12"/>
    <x v="35"/>
    <x v="0"/>
    <n v="29639"/>
    <n v="29639"/>
    <n v="238763.3"/>
  </r>
  <r>
    <x v="2"/>
    <x v="12"/>
    <x v="36"/>
    <x v="0"/>
    <n v="38086852"/>
    <n v="38086852"/>
    <n v="104888307.58"/>
  </r>
  <r>
    <x v="2"/>
    <x v="13"/>
    <x v="37"/>
    <x v="0"/>
    <n v="3457"/>
    <n v="3457"/>
    <n v="3321.99"/>
  </r>
  <r>
    <x v="0"/>
    <x v="0"/>
    <x v="0"/>
    <x v="1"/>
    <n v="192801.33"/>
    <n v="199214.05"/>
    <n v="186026.74"/>
  </r>
  <r>
    <x v="0"/>
    <x v="0"/>
    <x v="1"/>
    <x v="1"/>
    <n v="206597.65"/>
    <n v="214529.92000000001"/>
    <n v="186404.7"/>
  </r>
  <r>
    <x v="0"/>
    <x v="0"/>
    <x v="2"/>
    <x v="1"/>
    <n v="2916086"/>
    <n v="2916095.29"/>
    <n v="2876361"/>
  </r>
  <r>
    <x v="0"/>
    <x v="0"/>
    <x v="3"/>
    <x v="1"/>
    <n v="1009991.81"/>
    <n v="1016544.25"/>
    <n v="938808.27"/>
  </r>
  <r>
    <x v="0"/>
    <x v="0"/>
    <x v="4"/>
    <x v="1"/>
    <n v="2354756"/>
    <n v="2354756"/>
    <n v="2079305.63"/>
  </r>
  <r>
    <x v="0"/>
    <x v="1"/>
    <x v="5"/>
    <x v="1"/>
    <n v="6773083.9400000004"/>
    <n v="7467670.7699999996"/>
    <n v="7980391.5199999996"/>
  </r>
  <r>
    <x v="0"/>
    <x v="2"/>
    <x v="6"/>
    <x v="1"/>
    <n v="1426689.76"/>
    <n v="1467714.62"/>
    <n v="1991756.36"/>
  </r>
  <r>
    <x v="0"/>
    <x v="2"/>
    <x v="7"/>
    <x v="1"/>
    <n v="891614.71999999997"/>
    <n v="915997.74"/>
    <n v="812135.46"/>
  </r>
  <r>
    <x v="0"/>
    <x v="2"/>
    <x v="8"/>
    <x v="1"/>
    <n v="11856.26"/>
    <n v="21865.26"/>
    <n v="21847.31"/>
  </r>
  <r>
    <x v="0"/>
    <x v="2"/>
    <x v="9"/>
    <x v="1"/>
    <n v="218026.14"/>
    <n v="218028.14"/>
    <n v="197881.78"/>
  </r>
  <r>
    <x v="0"/>
    <x v="2"/>
    <x v="10"/>
    <x v="1"/>
    <n v="1237878"/>
    <n v="1219754.3600000001"/>
    <n v="1744523.45"/>
  </r>
  <r>
    <x v="0"/>
    <x v="2"/>
    <x v="11"/>
    <x v="1"/>
    <n v="151606.97"/>
    <n v="142501.93"/>
    <n v="168163.09"/>
  </r>
  <r>
    <x v="0"/>
    <x v="2"/>
    <x v="12"/>
    <x v="1"/>
    <n v="366340.71"/>
    <n v="398117.99"/>
    <n v="460545.13"/>
  </r>
  <r>
    <x v="0"/>
    <x v="2"/>
    <x v="13"/>
    <x v="1"/>
    <n v="3551.7"/>
    <n v="3501.58"/>
    <n v="4482.0600000000004"/>
  </r>
  <r>
    <x v="0"/>
    <x v="2"/>
    <x v="14"/>
    <x v="1"/>
    <n v="4690514.53"/>
    <n v="4772210.0199999996"/>
    <n v="632591.09"/>
  </r>
  <r>
    <x v="0"/>
    <x v="3"/>
    <x v="15"/>
    <x v="1"/>
    <n v="596646"/>
    <n v="640427"/>
    <n v="661582.24"/>
  </r>
  <r>
    <x v="1"/>
    <x v="4"/>
    <x v="16"/>
    <x v="1"/>
    <n v="81453.67"/>
    <n v="92135.3"/>
    <n v="93978.92"/>
  </r>
  <r>
    <x v="1"/>
    <x v="4"/>
    <x v="17"/>
    <x v="1"/>
    <n v="1100584.8700000001"/>
    <n v="1058770.6499999999"/>
    <n v="1322838"/>
  </r>
  <r>
    <x v="1"/>
    <x v="4"/>
    <x v="18"/>
    <x v="1"/>
    <n v="297041.46000000002"/>
    <n v="314076.78999999998"/>
    <n v="327279.90999999997"/>
  </r>
  <r>
    <x v="1"/>
    <x v="4"/>
    <x v="19"/>
    <x v="1"/>
    <n v="1738648.97"/>
    <n v="1641078.97"/>
    <n v="1927559.09"/>
  </r>
  <r>
    <x v="1"/>
    <x v="4"/>
    <x v="20"/>
    <x v="1"/>
    <n v="16094.15"/>
    <n v="16094.15"/>
    <n v="14405.97"/>
  </r>
  <r>
    <x v="1"/>
    <x v="4"/>
    <x v="21"/>
    <x v="1"/>
    <n v="907222.7"/>
    <n v="830050.7"/>
    <n v="1014278.67"/>
  </r>
  <r>
    <x v="1"/>
    <x v="4"/>
    <x v="22"/>
    <x v="1"/>
    <n v="-5234"/>
    <n v="-4008"/>
    <n v="87093.33"/>
  </r>
  <r>
    <x v="1"/>
    <x v="4"/>
    <x v="23"/>
    <x v="1"/>
    <n v="1456478"/>
    <n v="1456478.01"/>
    <n v="1397154.22"/>
  </r>
  <r>
    <x v="1"/>
    <x v="4"/>
    <x v="24"/>
    <x v="1"/>
    <n v="287925.40000000002"/>
    <n v="288370.90000000002"/>
    <n v="420946.12"/>
  </r>
  <r>
    <x v="1"/>
    <x v="4"/>
    <x v="25"/>
    <x v="1"/>
    <n v="0"/>
    <n v="42000"/>
    <n v="42000"/>
  </r>
  <r>
    <x v="0"/>
    <x v="5"/>
    <x v="26"/>
    <x v="1"/>
    <n v="3112347.47"/>
    <n v="3112625.86"/>
    <n v="3051365.25"/>
  </r>
  <r>
    <x v="1"/>
    <x v="6"/>
    <x v="27"/>
    <x v="1"/>
    <n v="1815247"/>
    <n v="1824137.01"/>
    <n v="1757388.93"/>
  </r>
  <r>
    <x v="0"/>
    <x v="7"/>
    <x v="28"/>
    <x v="1"/>
    <n v="500"/>
    <n v="500"/>
    <n v="0"/>
  </r>
  <r>
    <x v="2"/>
    <x v="8"/>
    <x v="29"/>
    <x v="1"/>
    <n v="280083.20000000001"/>
    <n v="318931.63"/>
    <n v="332821.13"/>
  </r>
  <r>
    <x v="2"/>
    <x v="9"/>
    <x v="30"/>
    <x v="1"/>
    <n v="231649.12"/>
    <n v="210778.04"/>
    <n v="203195.02"/>
  </r>
  <r>
    <x v="2"/>
    <x v="10"/>
    <x v="31"/>
    <x v="1"/>
    <n v="120401"/>
    <n v="120401"/>
    <n v="276649.03999999998"/>
  </r>
  <r>
    <x v="2"/>
    <x v="10"/>
    <x v="32"/>
    <x v="1"/>
    <n v="485963"/>
    <n v="485963"/>
    <n v="968499.11"/>
  </r>
  <r>
    <x v="2"/>
    <x v="11"/>
    <x v="33"/>
    <x v="1"/>
    <n v="784.3"/>
    <n v="784.3"/>
    <n v="276672.26"/>
  </r>
  <r>
    <x v="2"/>
    <x v="11"/>
    <x v="34"/>
    <x v="1"/>
    <n v="4426148"/>
    <n v="4426148"/>
    <n v="657044.09"/>
  </r>
  <r>
    <x v="2"/>
    <x v="12"/>
    <x v="35"/>
    <x v="1"/>
    <n v="0"/>
    <n v="0"/>
    <n v="250692.84"/>
  </r>
  <r>
    <x v="2"/>
    <x v="12"/>
    <x v="36"/>
    <x v="1"/>
    <n v="39500000"/>
    <n v="39500000"/>
    <n v="128973159.5"/>
  </r>
  <r>
    <x v="2"/>
    <x v="13"/>
    <x v="37"/>
    <x v="1"/>
    <n v="0"/>
    <n v="0"/>
    <n v="13182.32"/>
  </r>
  <r>
    <x v="0"/>
    <x v="0"/>
    <x v="0"/>
    <x v="2"/>
    <n v="210898.18"/>
    <n v="264165.73"/>
    <n v="238774.47"/>
  </r>
  <r>
    <x v="0"/>
    <x v="0"/>
    <x v="1"/>
    <x v="2"/>
    <n v="226829.44"/>
    <n v="260265.04"/>
    <n v="243199.53"/>
  </r>
  <r>
    <x v="0"/>
    <x v="0"/>
    <x v="2"/>
    <x v="2"/>
    <n v="3139460.55"/>
    <n v="3139460.55"/>
    <n v="3142715.7"/>
  </r>
  <r>
    <x v="0"/>
    <x v="0"/>
    <x v="3"/>
    <x v="2"/>
    <n v="1081416.47"/>
    <n v="1170467.8"/>
    <n v="1108643.46"/>
  </r>
  <r>
    <x v="0"/>
    <x v="0"/>
    <x v="4"/>
    <x v="2"/>
    <n v="2417283.77"/>
    <n v="2454944.91"/>
    <n v="2448271.64"/>
  </r>
  <r>
    <x v="0"/>
    <x v="1"/>
    <x v="5"/>
    <x v="2"/>
    <n v="7912413.8600000003"/>
    <n v="8342976.5899999999"/>
    <n v="8101114.1100000003"/>
  </r>
  <r>
    <x v="0"/>
    <x v="2"/>
    <x v="6"/>
    <x v="2"/>
    <n v="1597362.54"/>
    <n v="1517196.99"/>
    <n v="1621440.59"/>
  </r>
  <r>
    <x v="0"/>
    <x v="2"/>
    <x v="7"/>
    <x v="2"/>
    <n v="920205.13"/>
    <n v="1122572.8"/>
    <n v="1123430.55"/>
  </r>
  <r>
    <x v="0"/>
    <x v="2"/>
    <x v="8"/>
    <x v="2"/>
    <n v="21501.38"/>
    <n v="21501.38"/>
    <n v="21324.92"/>
  </r>
  <r>
    <x v="0"/>
    <x v="2"/>
    <x v="9"/>
    <x v="2"/>
    <n v="195884.02"/>
    <n v="195885.02"/>
    <n v="189055.63"/>
  </r>
  <r>
    <x v="0"/>
    <x v="2"/>
    <x v="10"/>
    <x v="2"/>
    <n v="1200219.6599999999"/>
    <n v="1410480.66"/>
    <n v="1410342.57"/>
  </r>
  <r>
    <x v="0"/>
    <x v="2"/>
    <x v="11"/>
    <x v="2"/>
    <n v="143525.49"/>
    <n v="150493.57"/>
    <n v="157965.89000000001"/>
  </r>
  <r>
    <x v="0"/>
    <x v="2"/>
    <x v="12"/>
    <x v="2"/>
    <n v="356349.86"/>
    <n v="608243.72"/>
    <n v="634671.88"/>
  </r>
  <r>
    <x v="0"/>
    <x v="2"/>
    <x v="13"/>
    <x v="2"/>
    <n v="3530.41"/>
    <n v="3337.39"/>
    <n v="3850.1"/>
  </r>
  <r>
    <x v="0"/>
    <x v="2"/>
    <x v="14"/>
    <x v="2"/>
    <n v="426733.69"/>
    <n v="531717.41"/>
    <n v="547409.31999999995"/>
  </r>
  <r>
    <x v="0"/>
    <x v="3"/>
    <x v="15"/>
    <x v="2"/>
    <n v="605053.91"/>
    <n v="641897.91"/>
    <n v="566186.06999999995"/>
  </r>
  <r>
    <x v="1"/>
    <x v="4"/>
    <x v="16"/>
    <x v="2"/>
    <n v="140728.57999999999"/>
    <n v="174752.67"/>
    <n v="165138.84"/>
  </r>
  <r>
    <x v="1"/>
    <x v="4"/>
    <x v="17"/>
    <x v="2"/>
    <n v="969039.5"/>
    <n v="1011908.42"/>
    <n v="1247694.47"/>
  </r>
  <r>
    <x v="1"/>
    <x v="4"/>
    <x v="18"/>
    <x v="2"/>
    <n v="455807.65"/>
    <n v="484423.78"/>
    <n v="482996.71"/>
  </r>
  <r>
    <x v="1"/>
    <x v="4"/>
    <x v="19"/>
    <x v="2"/>
    <n v="1891687.05"/>
    <n v="2169846.59"/>
    <n v="2194512.7799999998"/>
  </r>
  <r>
    <x v="1"/>
    <x v="4"/>
    <x v="20"/>
    <x v="2"/>
    <n v="20168.009999999998"/>
    <n v="69641.009999999995"/>
    <n v="68624.03"/>
  </r>
  <r>
    <x v="1"/>
    <x v="4"/>
    <x v="21"/>
    <x v="2"/>
    <n v="854111.17"/>
    <n v="1278570.6299999999"/>
    <n v="1412754.81"/>
  </r>
  <r>
    <x v="1"/>
    <x v="4"/>
    <x v="22"/>
    <x v="2"/>
    <n v="25723"/>
    <n v="87449"/>
    <n v="163095.12"/>
  </r>
  <r>
    <x v="1"/>
    <x v="4"/>
    <x v="23"/>
    <x v="2"/>
    <n v="1417870"/>
    <n v="1597644"/>
    <n v="1594249.03"/>
  </r>
  <r>
    <x v="1"/>
    <x v="4"/>
    <x v="24"/>
    <x v="2"/>
    <n v="338188.29"/>
    <n v="255459.29"/>
    <n v="325038.76"/>
  </r>
  <r>
    <x v="1"/>
    <x v="4"/>
    <x v="25"/>
    <x v="2"/>
    <n v="0"/>
    <n v="0"/>
    <n v="0"/>
  </r>
  <r>
    <x v="0"/>
    <x v="5"/>
    <x v="26"/>
    <x v="2"/>
    <n v="3308727.13"/>
    <n v="3310283.06"/>
    <n v="3307763.37"/>
  </r>
  <r>
    <x v="1"/>
    <x v="6"/>
    <x v="27"/>
    <x v="2"/>
    <n v="1758113"/>
    <n v="1938259.26"/>
    <n v="1934684.35"/>
  </r>
  <r>
    <x v="0"/>
    <x v="7"/>
    <x v="28"/>
    <x v="2"/>
    <n v="500"/>
    <n v="500"/>
    <n v="0"/>
  </r>
  <r>
    <x v="2"/>
    <x v="8"/>
    <x v="29"/>
    <x v="2"/>
    <n v="343808.3"/>
    <n v="343808.3"/>
    <n v="354975.3"/>
  </r>
  <r>
    <x v="2"/>
    <x v="9"/>
    <x v="30"/>
    <x v="2"/>
    <n v="228483.4"/>
    <n v="228483.4"/>
    <n v="223917.03"/>
  </r>
  <r>
    <x v="2"/>
    <x v="10"/>
    <x v="31"/>
    <x v="2"/>
    <n v="125667"/>
    <n v="125667"/>
    <n v="200775.6"/>
  </r>
  <r>
    <x v="2"/>
    <x v="10"/>
    <x v="32"/>
    <x v="2"/>
    <n v="488093"/>
    <n v="488093"/>
    <n v="377956.36"/>
  </r>
  <r>
    <x v="2"/>
    <x v="11"/>
    <x v="33"/>
    <x v="2"/>
    <n v="858"/>
    <n v="858"/>
    <n v="324038.13"/>
  </r>
  <r>
    <x v="2"/>
    <x v="11"/>
    <x v="34"/>
    <x v="2"/>
    <n v="4457008.75"/>
    <n v="4457008.75"/>
    <n v="7221778.71"/>
  </r>
  <r>
    <x v="2"/>
    <x v="12"/>
    <x v="35"/>
    <x v="2"/>
    <n v="0"/>
    <n v="0"/>
    <n v="239745.76"/>
  </r>
  <r>
    <x v="2"/>
    <x v="12"/>
    <x v="36"/>
    <x v="2"/>
    <n v="39500000"/>
    <n v="39500000"/>
    <n v="144284075.63999999"/>
  </r>
  <r>
    <x v="2"/>
    <x v="13"/>
    <x v="37"/>
    <x v="2"/>
    <n v="0"/>
    <n v="0"/>
    <n v="-15881.37"/>
  </r>
  <r>
    <x v="0"/>
    <x v="0"/>
    <x v="0"/>
    <x v="3"/>
    <n v="314456.65000000002"/>
    <n v="323571.06"/>
    <n v="303383.93"/>
  </r>
  <r>
    <x v="0"/>
    <x v="0"/>
    <x v="1"/>
    <x v="3"/>
    <n v="266265.05"/>
    <n v="275720.86"/>
    <n v="286122.43"/>
  </r>
  <r>
    <x v="0"/>
    <x v="0"/>
    <x v="2"/>
    <x v="3"/>
    <n v="3602708.2"/>
    <n v="3254279.69"/>
    <n v="3282631.83"/>
  </r>
  <r>
    <x v="0"/>
    <x v="0"/>
    <x v="3"/>
    <x v="3"/>
    <n v="1310691.24"/>
    <n v="1260238.07"/>
    <n v="1178150.43"/>
  </r>
  <r>
    <x v="0"/>
    <x v="0"/>
    <x v="4"/>
    <x v="3"/>
    <n v="2543008.9300000002"/>
    <n v="2543008.9300000002"/>
    <n v="2519669.69"/>
  </r>
  <r>
    <x v="0"/>
    <x v="1"/>
    <x v="5"/>
    <x v="3"/>
    <n v="9673058.3599999994"/>
    <n v="9402672.5800000001"/>
    <n v="9372340.2699999996"/>
  </r>
  <r>
    <x v="0"/>
    <x v="2"/>
    <x v="6"/>
    <x v="3"/>
    <n v="2131896.9300000002"/>
    <n v="1950253.9"/>
    <n v="1826931.23"/>
  </r>
  <r>
    <x v="0"/>
    <x v="2"/>
    <x v="7"/>
    <x v="3"/>
    <n v="940440.97"/>
    <n v="934287.88"/>
    <n v="975980.97"/>
  </r>
  <r>
    <x v="0"/>
    <x v="2"/>
    <x v="8"/>
    <x v="3"/>
    <n v="1347.84"/>
    <n v="1347.84"/>
    <n v="1169.25"/>
  </r>
  <r>
    <x v="0"/>
    <x v="2"/>
    <x v="9"/>
    <x v="3"/>
    <n v="184642.9"/>
    <n v="184643.9"/>
    <n v="185487.21"/>
  </r>
  <r>
    <x v="0"/>
    <x v="2"/>
    <x v="10"/>
    <x v="3"/>
    <n v="2216153.4500000002"/>
    <n v="2056034.4"/>
    <n v="2379515.54"/>
  </r>
  <r>
    <x v="0"/>
    <x v="2"/>
    <x v="11"/>
    <x v="3"/>
    <n v="149142.29999999999"/>
    <n v="147087.29999999999"/>
    <n v="148628.46"/>
  </r>
  <r>
    <x v="0"/>
    <x v="2"/>
    <x v="12"/>
    <x v="3"/>
    <n v="590823.96"/>
    <n v="590409.24"/>
    <n v="636219.56999999995"/>
  </r>
  <r>
    <x v="0"/>
    <x v="2"/>
    <x v="13"/>
    <x v="3"/>
    <n v="6220.27"/>
    <n v="6293.04"/>
    <n v="7758.83"/>
  </r>
  <r>
    <x v="0"/>
    <x v="2"/>
    <x v="14"/>
    <x v="3"/>
    <n v="480818.02"/>
    <n v="461619.31"/>
    <n v="534544.25"/>
  </r>
  <r>
    <x v="0"/>
    <x v="3"/>
    <x v="15"/>
    <x v="3"/>
    <n v="681575.2"/>
    <n v="681636"/>
    <n v="622909.55000000005"/>
  </r>
  <r>
    <x v="1"/>
    <x v="4"/>
    <x v="16"/>
    <x v="3"/>
    <n v="329215"/>
    <n v="330188.61"/>
    <n v="297164.09000000003"/>
  </r>
  <r>
    <x v="1"/>
    <x v="4"/>
    <x v="17"/>
    <x v="3"/>
    <n v="1098063.28"/>
    <n v="1118636.95"/>
    <n v="1202626.07"/>
  </r>
  <r>
    <x v="1"/>
    <x v="4"/>
    <x v="18"/>
    <x v="3"/>
    <n v="453359.78"/>
    <n v="468757.78"/>
    <n v="469045.79"/>
  </r>
  <r>
    <x v="1"/>
    <x v="4"/>
    <x v="19"/>
    <x v="3"/>
    <n v="1771059.09"/>
    <n v="1771059.09"/>
    <n v="1793565.87"/>
  </r>
  <r>
    <x v="1"/>
    <x v="4"/>
    <x v="20"/>
    <x v="3"/>
    <n v="14333.79"/>
    <n v="16333.79"/>
    <n v="8104.89"/>
  </r>
  <r>
    <x v="1"/>
    <x v="4"/>
    <x v="21"/>
    <x v="3"/>
    <n v="911450.8"/>
    <n v="888950.8"/>
    <n v="964479.39"/>
  </r>
  <r>
    <x v="1"/>
    <x v="4"/>
    <x v="22"/>
    <x v="3"/>
    <n v="521402"/>
    <n v="529202"/>
    <n v="477019.69"/>
  </r>
  <r>
    <x v="1"/>
    <x v="4"/>
    <x v="23"/>
    <x v="3"/>
    <n v="2244059.2000000002"/>
    <n v="2244059.2000000002"/>
    <n v="2245263.8199999998"/>
  </r>
  <r>
    <x v="1"/>
    <x v="4"/>
    <x v="24"/>
    <x v="3"/>
    <n v="338469"/>
    <n v="343266"/>
    <n v="447285.27"/>
  </r>
  <r>
    <x v="1"/>
    <x v="4"/>
    <x v="25"/>
    <x v="3"/>
    <n v="0"/>
    <n v="0"/>
    <n v="0"/>
  </r>
  <r>
    <x v="0"/>
    <x v="5"/>
    <x v="26"/>
    <x v="3"/>
    <n v="3769578.93"/>
    <n v="3422390.19"/>
    <n v="3440514.36"/>
  </r>
  <r>
    <x v="1"/>
    <x v="6"/>
    <x v="27"/>
    <x v="3"/>
    <n v="2627941.77"/>
    <n v="2627988.77"/>
    <n v="2628803.86"/>
  </r>
  <r>
    <x v="0"/>
    <x v="7"/>
    <x v="28"/>
    <x v="3"/>
    <n v="500"/>
    <n v="500"/>
    <n v="0"/>
  </r>
  <r>
    <x v="2"/>
    <x v="8"/>
    <x v="29"/>
    <x v="3"/>
    <n v="366935"/>
    <n v="366935"/>
    <n v="489234.99"/>
  </r>
  <r>
    <x v="2"/>
    <x v="9"/>
    <x v="30"/>
    <x v="3"/>
    <n v="224022"/>
    <n v="224022"/>
    <n v="496865.45"/>
  </r>
  <r>
    <x v="2"/>
    <x v="10"/>
    <x v="31"/>
    <x v="3"/>
    <n v="143266"/>
    <n v="143266"/>
    <n v="132155.94"/>
  </r>
  <r>
    <x v="2"/>
    <x v="10"/>
    <x v="32"/>
    <x v="3"/>
    <n v="526620"/>
    <n v="526620"/>
    <n v="322823.76"/>
  </r>
  <r>
    <x v="2"/>
    <x v="11"/>
    <x v="33"/>
    <x v="3"/>
    <n v="373508"/>
    <n v="373508"/>
    <n v="358943.77"/>
  </r>
  <r>
    <x v="2"/>
    <x v="11"/>
    <x v="34"/>
    <x v="3"/>
    <n v="5507404"/>
    <n v="5507404"/>
    <n v="6889856.7199999997"/>
  </r>
  <r>
    <x v="2"/>
    <x v="12"/>
    <x v="35"/>
    <x v="3"/>
    <n v="0"/>
    <n v="0"/>
    <n v="239618.87"/>
  </r>
  <r>
    <x v="2"/>
    <x v="12"/>
    <x v="36"/>
    <x v="3"/>
    <n v="39500000"/>
    <n v="39500000"/>
    <n v="111717945.75"/>
  </r>
  <r>
    <x v="2"/>
    <x v="13"/>
    <x v="37"/>
    <x v="3"/>
    <n v="0"/>
    <n v="0"/>
    <n v="-5570.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x v="0"/>
    <x v="0"/>
    <x v="0"/>
    <n v="5597282"/>
    <n v="4420034"/>
    <n v="3007591.94"/>
  </r>
  <r>
    <x v="0"/>
    <x v="0"/>
    <x v="0"/>
    <x v="1"/>
    <n v="1819697"/>
    <n v="1255036"/>
    <n v="1462084.67"/>
  </r>
  <r>
    <x v="0"/>
    <x v="0"/>
    <x v="0"/>
    <x v="2"/>
    <n v="1290071"/>
    <n v="1015744.99"/>
    <n v="1076014.7"/>
  </r>
  <r>
    <x v="0"/>
    <x v="0"/>
    <x v="0"/>
    <x v="3"/>
    <n v="5351155.58"/>
    <n v="4808678.76"/>
    <n v="4941846.74"/>
  </r>
  <r>
    <x v="0"/>
    <x v="1"/>
    <x v="0"/>
    <x v="4"/>
    <n v="80673"/>
    <n v="94579.05"/>
    <n v="100029.88"/>
  </r>
  <r>
    <x v="0"/>
    <x v="1"/>
    <x v="0"/>
    <x v="5"/>
    <n v="128922"/>
    <n v="119900.66"/>
    <n v="130905.86"/>
  </r>
  <r>
    <x v="0"/>
    <x v="1"/>
    <x v="0"/>
    <x v="6"/>
    <n v="77274"/>
    <n v="77210"/>
    <n v="80380.31"/>
  </r>
  <r>
    <x v="0"/>
    <x v="1"/>
    <x v="0"/>
    <x v="7"/>
    <n v="489855"/>
    <n v="481268.98"/>
    <n v="478067.66"/>
  </r>
  <r>
    <x v="0"/>
    <x v="2"/>
    <x v="0"/>
    <x v="8"/>
    <n v="3157046.34"/>
    <n v="3698452.7"/>
    <n v="3007591.94"/>
  </r>
  <r>
    <x v="1"/>
    <x v="3"/>
    <x v="0"/>
    <x v="9"/>
    <n v="4000"/>
    <n v="2800"/>
    <n v="4523.26"/>
  </r>
  <r>
    <x v="1"/>
    <x v="3"/>
    <x v="0"/>
    <x v="10"/>
    <n v="5291750"/>
    <n v="7038224"/>
    <n v="8452794.6699999999"/>
  </r>
  <r>
    <x v="1"/>
    <x v="3"/>
    <x v="0"/>
    <x v="11"/>
    <n v="25663"/>
    <n v="26151.91"/>
    <n v="26986.78"/>
  </r>
  <r>
    <x v="0"/>
    <x v="4"/>
    <x v="0"/>
    <x v="12"/>
    <n v="500"/>
    <n v="500"/>
    <n v="0"/>
  </r>
  <r>
    <x v="2"/>
    <x v="5"/>
    <x v="0"/>
    <x v="13"/>
    <n v="483516"/>
    <n v="483516"/>
    <n v="437650.2"/>
  </r>
  <r>
    <x v="2"/>
    <x v="6"/>
    <x v="0"/>
    <x v="14"/>
    <n v="441598"/>
    <n v="441598"/>
    <n v="409614.07"/>
  </r>
  <r>
    <x v="2"/>
    <x v="7"/>
    <x v="0"/>
    <x v="15"/>
    <n v="105400"/>
    <n v="105400"/>
    <n v="178855.95"/>
  </r>
  <r>
    <x v="2"/>
    <x v="7"/>
    <x v="0"/>
    <x v="16"/>
    <n v="403585"/>
    <n v="403585"/>
    <n v="652514.96"/>
  </r>
  <r>
    <x v="2"/>
    <x v="8"/>
    <x v="0"/>
    <x v="17"/>
    <n v="147802"/>
    <n v="147802"/>
    <n v="251041.77"/>
  </r>
  <r>
    <x v="2"/>
    <x v="8"/>
    <x v="0"/>
    <x v="18"/>
    <n v="6203456"/>
    <n v="6203456"/>
    <n v="6106428.3300000001"/>
  </r>
  <r>
    <x v="2"/>
    <x v="9"/>
    <x v="0"/>
    <x v="19"/>
    <n v="29639"/>
    <n v="29639"/>
    <n v="214583.94"/>
  </r>
  <r>
    <x v="2"/>
    <x v="9"/>
    <x v="0"/>
    <x v="20"/>
    <n v="38336852"/>
    <n v="38336852"/>
    <n v="103809383.09999999"/>
  </r>
  <r>
    <x v="2"/>
    <x v="10"/>
    <x v="0"/>
    <x v="21"/>
    <n v="3457"/>
    <n v="3457"/>
    <n v="-216.91"/>
  </r>
  <r>
    <x v="0"/>
    <x v="0"/>
    <x v="1"/>
    <x v="0"/>
    <n v="5378979"/>
    <n v="5500299"/>
    <n v="5908737.8700000001"/>
  </r>
  <r>
    <x v="0"/>
    <x v="0"/>
    <x v="1"/>
    <x v="1"/>
    <n v="1526570"/>
    <n v="1681045"/>
    <n v="2071683.34"/>
  </r>
  <r>
    <x v="0"/>
    <x v="0"/>
    <x v="1"/>
    <x v="2"/>
    <n v="1292613"/>
    <n v="1292613"/>
    <n v="1420377.89"/>
  </r>
  <r>
    <x v="0"/>
    <x v="0"/>
    <x v="1"/>
    <x v="3"/>
    <n v="5378541.9199999999"/>
    <n v="5390382.0700000003"/>
    <n v="6001436.9000000004"/>
  </r>
  <r>
    <x v="0"/>
    <x v="1"/>
    <x v="1"/>
    <x v="4"/>
    <n v="81876"/>
    <n v="127154.84"/>
    <n v="166475.92000000001"/>
  </r>
  <r>
    <x v="0"/>
    <x v="1"/>
    <x v="1"/>
    <x v="5"/>
    <n v="159287"/>
    <n v="152962.25"/>
    <n v="170844.9"/>
  </r>
  <r>
    <x v="0"/>
    <x v="1"/>
    <x v="1"/>
    <x v="6"/>
    <n v="90429"/>
    <n v="90775.8"/>
    <n v="99261.58"/>
  </r>
  <r>
    <x v="0"/>
    <x v="1"/>
    <x v="1"/>
    <x v="7"/>
    <n v="494245"/>
    <n v="529107.71"/>
    <n v="741121.12"/>
  </r>
  <r>
    <x v="0"/>
    <x v="2"/>
    <x v="1"/>
    <x v="8"/>
    <n v="2824576"/>
    <n v="4193587.27"/>
    <n v="2996243.81"/>
  </r>
  <r>
    <x v="1"/>
    <x v="3"/>
    <x v="1"/>
    <x v="9"/>
    <n v="4000"/>
    <n v="4000"/>
    <n v="608.39"/>
  </r>
  <r>
    <x v="1"/>
    <x v="3"/>
    <x v="1"/>
    <x v="10"/>
    <n v="7133182"/>
    <n v="6733182"/>
    <n v="8064080.7300000004"/>
  </r>
  <r>
    <x v="1"/>
    <x v="3"/>
    <x v="1"/>
    <x v="11"/>
    <n v="9084"/>
    <n v="9084"/>
    <n v="12669.79"/>
  </r>
  <r>
    <x v="0"/>
    <x v="4"/>
    <x v="1"/>
    <x v="12"/>
    <n v="500"/>
    <n v="42500"/>
    <n v="42000"/>
  </r>
  <r>
    <x v="2"/>
    <x v="5"/>
    <x v="1"/>
    <x v="13"/>
    <n v="524762.14"/>
    <n v="474850.46"/>
    <n v="451261.75"/>
  </r>
  <r>
    <x v="2"/>
    <x v="6"/>
    <x v="1"/>
    <x v="14"/>
    <n v="490043.39"/>
    <n v="458767.76"/>
    <n v="436933.58"/>
  </r>
  <r>
    <x v="2"/>
    <x v="7"/>
    <x v="1"/>
    <x v="15"/>
    <n v="105400"/>
    <n v="105400"/>
    <n v="272051.71999999997"/>
  </r>
  <r>
    <x v="2"/>
    <x v="7"/>
    <x v="1"/>
    <x v="16"/>
    <n v="533986.5"/>
    <n v="533986.5"/>
    <n v="968499.11"/>
  </r>
  <r>
    <x v="2"/>
    <x v="8"/>
    <x v="1"/>
    <x v="17"/>
    <n v="1197"/>
    <n v="1197"/>
    <n v="276672.26"/>
  </r>
  <r>
    <x v="2"/>
    <x v="8"/>
    <x v="1"/>
    <x v="18"/>
    <n v="4273510"/>
    <n v="4273510"/>
    <n v="7077976.6699999999"/>
  </r>
  <r>
    <x v="2"/>
    <x v="9"/>
    <x v="1"/>
    <x v="19"/>
    <n v="0"/>
    <n v="0"/>
    <n v="244677.13"/>
  </r>
  <r>
    <x v="2"/>
    <x v="9"/>
    <x v="1"/>
    <x v="20"/>
    <n v="39550000"/>
    <n v="39550000"/>
    <n v="127940910.87"/>
  </r>
  <r>
    <x v="2"/>
    <x v="10"/>
    <x v="1"/>
    <x v="21"/>
    <n v="0"/>
    <n v="0"/>
    <n v="-109.37"/>
  </r>
  <r>
    <x v="0"/>
    <x v="0"/>
    <x v="2"/>
    <x v="0"/>
    <n v="6299936"/>
    <n v="7435361"/>
    <n v="7118948.9299999997"/>
  </r>
  <r>
    <x v="0"/>
    <x v="0"/>
    <x v="2"/>
    <x v="1"/>
    <n v="1943075"/>
    <n v="2321647"/>
    <n v="2440824.39"/>
  </r>
  <r>
    <x v="0"/>
    <x v="0"/>
    <x v="2"/>
    <x v="2"/>
    <n v="1504236"/>
    <n v="1704236"/>
    <n v="1808994.91"/>
  </r>
  <r>
    <x v="0"/>
    <x v="0"/>
    <x v="2"/>
    <x v="3"/>
    <n v="5919349.7000000002"/>
    <n v="6386656"/>
    <n v="6461042.7599999998"/>
  </r>
  <r>
    <x v="0"/>
    <x v="1"/>
    <x v="2"/>
    <x v="4"/>
    <n v="105804.65"/>
    <n v="105847.65"/>
    <n v="180536.69"/>
  </r>
  <r>
    <x v="0"/>
    <x v="1"/>
    <x v="2"/>
    <x v="5"/>
    <n v="158435"/>
    <n v="158435"/>
    <n v="233553.33"/>
  </r>
  <r>
    <x v="0"/>
    <x v="1"/>
    <x v="2"/>
    <x v="6"/>
    <n v="92232"/>
    <n v="92232"/>
    <n v="84611.56"/>
  </r>
  <r>
    <x v="0"/>
    <x v="1"/>
    <x v="2"/>
    <x v="7"/>
    <n v="737585"/>
    <n v="737585"/>
    <n v="892713.57"/>
  </r>
  <r>
    <x v="0"/>
    <x v="2"/>
    <x v="2"/>
    <x v="8"/>
    <n v="2228101"/>
    <n v="2293958"/>
    <n v="3686749.09"/>
  </r>
  <r>
    <x v="1"/>
    <x v="3"/>
    <x v="2"/>
    <x v="9"/>
    <n v="1800"/>
    <n v="1800"/>
    <n v="220.97"/>
  </r>
  <r>
    <x v="1"/>
    <x v="3"/>
    <x v="2"/>
    <x v="10"/>
    <n v="7200046"/>
    <n v="6700000"/>
    <n v="4454872.53"/>
  </r>
  <r>
    <x v="1"/>
    <x v="3"/>
    <x v="2"/>
    <x v="11"/>
    <n v="7140"/>
    <n v="16200"/>
    <n v="47830.01"/>
  </r>
  <r>
    <x v="0"/>
    <x v="4"/>
    <x v="2"/>
    <x v="12"/>
    <n v="500"/>
    <n v="500"/>
    <n v="0"/>
  </r>
  <r>
    <x v="2"/>
    <x v="5"/>
    <x v="2"/>
    <x v="13"/>
    <n v="509514.55"/>
    <n v="509514.55"/>
    <n v="465134.25"/>
  </r>
  <r>
    <x v="2"/>
    <x v="6"/>
    <x v="2"/>
    <x v="14"/>
    <n v="493175.34"/>
    <n v="493175.34"/>
    <n v="454088.12"/>
  </r>
  <r>
    <x v="2"/>
    <x v="7"/>
    <x v="2"/>
    <x v="15"/>
    <n v="110667"/>
    <n v="110667"/>
    <n v="186724.24"/>
  </r>
  <r>
    <x v="2"/>
    <x v="7"/>
    <x v="2"/>
    <x v="16"/>
    <n v="571863"/>
    <n v="571863"/>
    <n v="820194.48"/>
  </r>
  <r>
    <x v="2"/>
    <x v="8"/>
    <x v="2"/>
    <x v="17"/>
    <n v="1197"/>
    <n v="1197"/>
    <n v="329119.39"/>
  </r>
  <r>
    <x v="2"/>
    <x v="8"/>
    <x v="2"/>
    <x v="18"/>
    <n v="4347208.75"/>
    <n v="4347208.75"/>
    <n v="9835901.8300000001"/>
  </r>
  <r>
    <x v="2"/>
    <x v="9"/>
    <x v="2"/>
    <x v="19"/>
    <n v="0"/>
    <n v="0"/>
    <n v="232533.3"/>
  </r>
  <r>
    <x v="2"/>
    <x v="9"/>
    <x v="2"/>
    <x v="20"/>
    <n v="39550000"/>
    <n v="39550000"/>
    <n v="142816275.22999999"/>
  </r>
  <r>
    <x v="2"/>
    <x v="10"/>
    <x v="2"/>
    <x v="21"/>
    <n v="0"/>
    <n v="0"/>
    <n v="-5.73"/>
  </r>
  <r>
    <x v="0"/>
    <x v="0"/>
    <x v="3"/>
    <x v="0"/>
    <n v="8819561"/>
    <n v="8350148"/>
    <n v="8354291.1399999997"/>
  </r>
  <r>
    <x v="0"/>
    <x v="0"/>
    <x v="3"/>
    <x v="1"/>
    <n v="2492278"/>
    <n v="2747492"/>
    <n v="2798424.68"/>
  </r>
  <r>
    <x v="0"/>
    <x v="0"/>
    <x v="3"/>
    <x v="2"/>
    <n v="2510354"/>
    <n v="2010352"/>
    <n v="2100692.35"/>
  </r>
  <r>
    <x v="0"/>
    <x v="0"/>
    <x v="3"/>
    <x v="3"/>
    <n v="7233288.0199999996"/>
    <n v="6950357"/>
    <n v="7216358.1799999997"/>
  </r>
  <r>
    <x v="0"/>
    <x v="1"/>
    <x v="3"/>
    <x v="4"/>
    <n v="48425.98"/>
    <n v="98425.98"/>
    <n v="179557.17"/>
  </r>
  <r>
    <x v="0"/>
    <x v="1"/>
    <x v="3"/>
    <x v="5"/>
    <n v="143993"/>
    <n v="143993"/>
    <n v="197232.59"/>
  </r>
  <r>
    <x v="0"/>
    <x v="1"/>
    <x v="3"/>
    <x v="6"/>
    <n v="71388"/>
    <n v="71388"/>
    <n v="85328.66"/>
  </r>
  <r>
    <x v="0"/>
    <x v="1"/>
    <x v="3"/>
    <x v="7"/>
    <n v="986193.02"/>
    <n v="886193.02"/>
    <n v="849618.64"/>
  </r>
  <r>
    <x v="0"/>
    <x v="2"/>
    <x v="3"/>
    <x v="8"/>
    <n v="1535500"/>
    <n v="1419640.5"/>
    <n v="1552784.32"/>
  </r>
  <r>
    <x v="1"/>
    <x v="3"/>
    <x v="3"/>
    <x v="9"/>
    <n v="2250"/>
    <n v="2250"/>
    <n v="3598.88"/>
  </r>
  <r>
    <x v="1"/>
    <x v="3"/>
    <x v="3"/>
    <x v="10"/>
    <n v="8581800"/>
    <n v="8581800"/>
    <n v="9027992.4600000009"/>
  </r>
  <r>
    <x v="1"/>
    <x v="3"/>
    <x v="3"/>
    <x v="11"/>
    <n v="22750"/>
    <n v="8750"/>
    <n v="30610.71"/>
  </r>
  <r>
    <x v="0"/>
    <x v="4"/>
    <x v="3"/>
    <x v="12"/>
    <n v="500"/>
    <n v="500"/>
    <n v="0"/>
  </r>
  <r>
    <x v="2"/>
    <x v="5"/>
    <x v="3"/>
    <x v="13"/>
    <n v="497516"/>
    <n v="497516"/>
    <n v="489234.99"/>
  </r>
  <r>
    <x v="2"/>
    <x v="6"/>
    <x v="3"/>
    <x v="14"/>
    <n v="481720"/>
    <n v="481720"/>
    <n v="496865.45"/>
  </r>
  <r>
    <x v="2"/>
    <x v="7"/>
    <x v="3"/>
    <x v="15"/>
    <n v="116266"/>
    <n v="116266"/>
    <n v="132155.94"/>
  </r>
  <r>
    <x v="2"/>
    <x v="7"/>
    <x v="3"/>
    <x v="16"/>
    <n v="649443"/>
    <n v="649443"/>
    <n v="835495.85"/>
  </r>
  <r>
    <x v="2"/>
    <x v="8"/>
    <x v="3"/>
    <x v="17"/>
    <n v="373508"/>
    <n v="373508"/>
    <n v="365105.81"/>
  </r>
  <r>
    <x v="2"/>
    <x v="8"/>
    <x v="3"/>
    <x v="18"/>
    <n v="4906594"/>
    <n v="4906594"/>
    <n v="7631049.3600000003"/>
  </r>
  <r>
    <x v="2"/>
    <x v="9"/>
    <x v="3"/>
    <x v="19"/>
    <n v="0"/>
    <n v="0"/>
    <n v="326881.84000000003"/>
  </r>
  <r>
    <x v="2"/>
    <x v="9"/>
    <x v="3"/>
    <x v="20"/>
    <n v="39550000"/>
    <n v="39550000"/>
    <n v="109968905.31"/>
  </r>
  <r>
    <x v="2"/>
    <x v="10"/>
    <x v="3"/>
    <x v="21"/>
    <n v="0"/>
    <n v="0"/>
    <n v="-0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2C486-7C25-4B09-8D8B-11AF1F77761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9" firstHeaderRow="1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5">
        <item sd="0" x="6"/>
        <item sd="0" x="4"/>
        <item sd="0" x="7"/>
        <item sd="0" x="11"/>
        <item sd="0" x="5"/>
        <item sd="0" x="2"/>
        <item sd="0" x="0"/>
        <item sd="0" x="3"/>
        <item sd="0" x="9"/>
        <item sd="0" x="13"/>
        <item sd="0" x="10"/>
        <item sd="0" x="8"/>
        <item sd="0" x="1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9">
        <item x="3"/>
        <item x="6"/>
        <item x="5"/>
        <item x="18"/>
        <item x="22"/>
        <item x="16"/>
        <item x="20"/>
        <item x="19"/>
        <item x="17"/>
        <item x="21"/>
        <item x="15"/>
        <item x="28"/>
        <item x="33"/>
        <item x="34"/>
        <item x="10"/>
        <item x="1"/>
        <item x="14"/>
        <item x="11"/>
        <item x="30"/>
        <item x="2"/>
        <item x="9"/>
        <item x="24"/>
        <item x="0"/>
        <item x="36"/>
        <item x="4"/>
        <item x="29"/>
        <item x="23"/>
        <item x="31"/>
        <item x="32"/>
        <item x="7"/>
        <item x="13"/>
        <item x="8"/>
        <item x="35"/>
        <item x="27"/>
        <item x="26"/>
        <item x="37"/>
        <item x="25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2"/>
  </rowFields>
  <rowItems count="15">
    <i>
      <x v="13"/>
    </i>
    <i>
      <x v="12"/>
    </i>
    <i>
      <x v="6"/>
    </i>
    <i>
      <x v="1"/>
    </i>
    <i>
      <x v="5"/>
    </i>
    <i>
      <x v="3"/>
    </i>
    <i>
      <x v="4"/>
    </i>
    <i>
      <x/>
    </i>
    <i>
      <x v="7"/>
    </i>
    <i>
      <x v="10"/>
    </i>
    <i>
      <x v="11"/>
    </i>
    <i>
      <x v="8"/>
    </i>
    <i>
      <x v="9"/>
    </i>
    <i>
      <x v="2"/>
    </i>
    <i t="grand">
      <x/>
    </i>
  </rowItems>
  <colItems count="1">
    <i/>
  </colItems>
  <pageFields count="2">
    <pageField fld="3" hier="-1"/>
    <pageField fld="0" hier="-1"/>
  </pageFields>
  <dataFields count="1">
    <dataField name="Sum of Budget Estimates(BE)" fld="4" baseField="0" baseItem="0" numFmtId="164"/>
  </dataFields>
  <formats count="4">
    <format dxfId="108">
      <pivotArea outline="0" collapsedLevelsAreSubtotals="1" fieldPosition="0"/>
    </format>
    <format dxfId="107">
      <pivotArea collapsedLevelsAreSubtotals="1" fieldPosition="0">
        <references count="1">
          <reference field="1" count="1">
            <x v="12"/>
          </reference>
        </references>
      </pivotArea>
    </format>
    <format dxfId="106">
      <pivotArea collapsedLevelsAreSubtotals="1" fieldPosition="0">
        <references count="1">
          <reference field="1" count="1">
            <x v="12"/>
          </reference>
        </references>
      </pivotArea>
    </format>
    <format dxfId="105">
      <pivotArea collapsedLevelsAreSubtotals="1" fieldPosition="0">
        <references count="1">
          <reference field="1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81BAB-4BB5-4DFD-9E29-197CE2F660AF}" name="PivotTable9" cacheId="3" applyNumberFormats="0" applyBorderFormats="0" applyFontFormats="0" applyPatternFormats="0" applyAlignmentFormats="0" applyWidthHeightFormats="1" dataCaption="Values" errorCaption="0" showError="1" updatedVersion="8" minRefreshableVersion="3" useAutoFormatting="1" itemPrintTitles="1" createdVersion="8" indent="0" outline="1" outlineData="1" multipleFieldFilters="0">
  <location ref="A4:E27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2">
        <item x="3"/>
        <item sd="0" x="4"/>
        <item sd="0" x="8"/>
        <item sd="0" x="2"/>
        <item x="1"/>
        <item sd="0" x="6"/>
        <item sd="0" x="10"/>
        <item sd="0" x="7"/>
        <item sd="0" x="5"/>
        <item sd="0" x="9"/>
        <item x="0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4"/>
        <item x="6"/>
        <item x="12"/>
        <item x="17"/>
        <item x="18"/>
        <item x="7"/>
        <item x="5"/>
        <item x="8"/>
        <item x="14"/>
        <item x="11"/>
        <item x="9"/>
        <item x="20"/>
        <item x="13"/>
        <item x="10"/>
        <item x="15"/>
        <item x="16"/>
        <item x="19"/>
        <item x="3"/>
        <item x="1"/>
        <item x="2"/>
        <item x="21"/>
        <item t="default"/>
      </items>
    </pivotField>
    <pivotField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2">
    <field x="1"/>
    <field x="3"/>
  </rowFields>
  <rowItems count="23">
    <i>
      <x v="9"/>
    </i>
    <i>
      <x v="2"/>
    </i>
    <i>
      <x v="7"/>
    </i>
    <i>
      <x v="4"/>
    </i>
    <i r="1">
      <x v="1"/>
    </i>
    <i r="1">
      <x v="2"/>
    </i>
    <i r="1">
      <x v="6"/>
    </i>
    <i r="1">
      <x v="7"/>
    </i>
    <i>
      <x/>
    </i>
    <i r="1">
      <x v="10"/>
    </i>
    <i r="1">
      <x v="11"/>
    </i>
    <i r="1">
      <x v="14"/>
    </i>
    <i>
      <x v="10"/>
    </i>
    <i r="1">
      <x/>
    </i>
    <i r="1">
      <x v="18"/>
    </i>
    <i r="1">
      <x v="19"/>
    </i>
    <i r="1">
      <x v="20"/>
    </i>
    <i>
      <x v="3"/>
    </i>
    <i>
      <x v="5"/>
    </i>
    <i>
      <x v="1"/>
    </i>
    <i>
      <x v="8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hier="-1"/>
    <pageField fld="2" hier="-1"/>
  </pageFields>
  <dataFields count="4">
    <dataField name="Sum of Revised Estimates(RE)" fld="5" baseField="0" baseItem="0"/>
    <dataField name="Sum of Actuals" fld="6" baseField="0" baseItem="0"/>
    <dataField name="Sum of Execution vs RE" fld="9" baseField="0" baseItem="0"/>
    <dataField name="Sum of % of RE Achieved" fld="11" baseField="0" baseItem="0" numFmtId="10"/>
  </dataFields>
  <formats count="2">
    <format dxfId="33">
      <pivotArea outline="0" collapsedLevelsAreSubtotals="1" fieldPosition="0"/>
    </format>
    <format dxfId="3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onditionalFormats count="8">
    <conditionalFormat scope="data" priority="8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7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6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5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4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53B9DC-EF3F-45C4-BC20-C2A946CFB7C3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38" firstHeaderRow="1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2">
        <item x="3"/>
        <item x="4"/>
        <item x="8"/>
        <item x="2"/>
        <item x="1"/>
        <item x="6"/>
        <item x="10"/>
        <item x="7"/>
        <item x="5"/>
        <item x="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4"/>
        <item x="6"/>
        <item x="12"/>
        <item x="17"/>
        <item x="18"/>
        <item x="7"/>
        <item x="5"/>
        <item x="8"/>
        <item x="14"/>
        <item x="11"/>
        <item x="9"/>
        <item x="20"/>
        <item x="13"/>
        <item x="10"/>
        <item x="15"/>
        <item x="16"/>
        <item x="19"/>
        <item x="3"/>
        <item x="1"/>
        <item x="2"/>
        <item x="21"/>
        <item t="default"/>
      </items>
    </pivotField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3"/>
  </rowFields>
  <rowItems count="34">
    <i>
      <x v="9"/>
    </i>
    <i r="1">
      <x v="12"/>
    </i>
    <i r="1">
      <x v="17"/>
    </i>
    <i>
      <x v="10"/>
    </i>
    <i r="1">
      <x/>
    </i>
    <i r="1">
      <x v="18"/>
    </i>
    <i r="1">
      <x v="19"/>
    </i>
    <i r="1">
      <x v="20"/>
    </i>
    <i>
      <x/>
    </i>
    <i r="1">
      <x v="10"/>
    </i>
    <i r="1">
      <x v="11"/>
    </i>
    <i r="1">
      <x v="14"/>
    </i>
    <i>
      <x v="2"/>
    </i>
    <i r="1">
      <x v="4"/>
    </i>
    <i r="1">
      <x v="5"/>
    </i>
    <i>
      <x v="3"/>
    </i>
    <i r="1">
      <x v="8"/>
    </i>
    <i>
      <x v="4"/>
    </i>
    <i r="1">
      <x v="1"/>
    </i>
    <i r="1">
      <x v="2"/>
    </i>
    <i r="1">
      <x v="6"/>
    </i>
    <i r="1">
      <x v="7"/>
    </i>
    <i>
      <x v="7"/>
    </i>
    <i r="1">
      <x v="15"/>
    </i>
    <i r="1">
      <x v="16"/>
    </i>
    <i>
      <x v="8"/>
    </i>
    <i r="1">
      <x v="13"/>
    </i>
    <i>
      <x v="5"/>
    </i>
    <i r="1">
      <x v="9"/>
    </i>
    <i>
      <x v="6"/>
    </i>
    <i r="1">
      <x v="21"/>
    </i>
    <i>
      <x v="1"/>
    </i>
    <i r="1">
      <x v="3"/>
    </i>
    <i t="grand">
      <x/>
    </i>
  </rowItems>
  <colItems count="1">
    <i/>
  </colItems>
  <pageFields count="2">
    <pageField fld="2" hier="-1"/>
    <pageField fld="0" hier="-1"/>
  </pageFields>
  <dataFields count="1">
    <dataField name="Sum of Budget Estimates(BE)" fld="4" baseField="0" baseItem="0" numFmtId="164"/>
  </dataFields>
  <formats count="1">
    <format dxfId="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56CB42-64FF-4AF7-9F90-3972F2814F07}" name="PivotTable1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38" firstHeaderRow="1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2">
        <item x="3"/>
        <item x="4"/>
        <item x="8"/>
        <item x="2"/>
        <item x="1"/>
        <item x="6"/>
        <item x="10"/>
        <item x="7"/>
        <item x="5"/>
        <item x="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4"/>
        <item x="6"/>
        <item x="12"/>
        <item x="17"/>
        <item x="18"/>
        <item x="7"/>
        <item x="5"/>
        <item x="8"/>
        <item x="14"/>
        <item x="11"/>
        <item x="9"/>
        <item x="20"/>
        <item x="13"/>
        <item x="10"/>
        <item x="15"/>
        <item x="16"/>
        <item x="19"/>
        <item x="3"/>
        <item x="1"/>
        <item x="2"/>
        <item x="21"/>
        <item t="default"/>
      </items>
    </pivotField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3"/>
  </rowFields>
  <rowItems count="34">
    <i>
      <x v="9"/>
    </i>
    <i r="1">
      <x v="12"/>
    </i>
    <i r="1">
      <x v="17"/>
    </i>
    <i>
      <x v="10"/>
    </i>
    <i r="1">
      <x/>
    </i>
    <i r="1">
      <x v="18"/>
    </i>
    <i r="1">
      <x v="19"/>
    </i>
    <i r="1">
      <x v="20"/>
    </i>
    <i>
      <x/>
    </i>
    <i r="1">
      <x v="10"/>
    </i>
    <i r="1">
      <x v="11"/>
    </i>
    <i r="1">
      <x v="14"/>
    </i>
    <i>
      <x v="2"/>
    </i>
    <i r="1">
      <x v="4"/>
    </i>
    <i r="1">
      <x v="5"/>
    </i>
    <i>
      <x v="3"/>
    </i>
    <i r="1">
      <x v="8"/>
    </i>
    <i>
      <x v="4"/>
    </i>
    <i r="1">
      <x v="1"/>
    </i>
    <i r="1">
      <x v="2"/>
    </i>
    <i r="1">
      <x v="6"/>
    </i>
    <i r="1">
      <x v="7"/>
    </i>
    <i>
      <x v="7"/>
    </i>
    <i r="1">
      <x v="15"/>
    </i>
    <i r="1">
      <x v="16"/>
    </i>
    <i>
      <x v="8"/>
    </i>
    <i r="1">
      <x v="13"/>
    </i>
    <i>
      <x v="5"/>
    </i>
    <i r="1">
      <x v="9"/>
    </i>
    <i>
      <x v="1"/>
    </i>
    <i r="1">
      <x v="3"/>
    </i>
    <i>
      <x v="6"/>
    </i>
    <i r="1">
      <x v="21"/>
    </i>
    <i t="grand">
      <x/>
    </i>
  </rowItems>
  <colItems count="1">
    <i/>
  </colItems>
  <pageFields count="2">
    <pageField fld="2" hier="-1"/>
    <pageField fld="0" hier="-1"/>
  </pageFields>
  <dataFields count="1">
    <dataField name="Sum of Revised Estimates(RE)" fld="5" baseField="0" baseItem="0" numFmtId="164"/>
  </dataFields>
  <formats count="1">
    <format dxfId="3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D0FE2-3A97-4241-9B81-2C68E11E62BF}" name="PivotTable1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38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>
      <items count="12">
        <item x="3"/>
        <item x="4"/>
        <item x="8"/>
        <item x="2"/>
        <item x="1"/>
        <item x="6"/>
        <item x="10"/>
        <item x="7"/>
        <item x="5"/>
        <item x="9"/>
        <item x="0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4"/>
        <item x="6"/>
        <item x="12"/>
        <item x="17"/>
        <item x="18"/>
        <item x="7"/>
        <item x="5"/>
        <item x="8"/>
        <item x="14"/>
        <item x="11"/>
        <item x="9"/>
        <item x="20"/>
        <item x="13"/>
        <item x="10"/>
        <item x="15"/>
        <item x="16"/>
        <item x="19"/>
        <item x="3"/>
        <item x="1"/>
        <item x="2"/>
        <item x="21"/>
        <item t="default"/>
      </items>
    </pivotField>
    <pivotField dataField="1" showAll="0"/>
    <pivotField dataField="1"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3"/>
  </rowFields>
  <rowItems count="34">
    <i>
      <x/>
    </i>
    <i r="1">
      <x v="10"/>
    </i>
    <i r="1">
      <x v="11"/>
    </i>
    <i r="1">
      <x v="14"/>
    </i>
    <i>
      <x v="1"/>
    </i>
    <i r="1">
      <x v="3"/>
    </i>
    <i>
      <x v="2"/>
    </i>
    <i r="1">
      <x v="4"/>
    </i>
    <i r="1">
      <x v="5"/>
    </i>
    <i>
      <x v="3"/>
    </i>
    <i r="1">
      <x v="8"/>
    </i>
    <i>
      <x v="4"/>
    </i>
    <i r="1">
      <x v="1"/>
    </i>
    <i r="1">
      <x v="2"/>
    </i>
    <i r="1">
      <x v="6"/>
    </i>
    <i r="1">
      <x v="7"/>
    </i>
    <i>
      <x v="5"/>
    </i>
    <i r="1">
      <x v="9"/>
    </i>
    <i>
      <x v="6"/>
    </i>
    <i r="1">
      <x v="21"/>
    </i>
    <i>
      <x v="7"/>
    </i>
    <i r="1">
      <x v="15"/>
    </i>
    <i r="1">
      <x v="16"/>
    </i>
    <i>
      <x v="8"/>
    </i>
    <i r="1">
      <x v="13"/>
    </i>
    <i>
      <x v="9"/>
    </i>
    <i r="1">
      <x v="12"/>
    </i>
    <i r="1">
      <x v="17"/>
    </i>
    <i>
      <x v="10"/>
    </i>
    <i r="1">
      <x/>
    </i>
    <i r="1">
      <x v="18"/>
    </i>
    <i r="1">
      <x v="19"/>
    </i>
    <i r="1"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-1"/>
    <pageField fld="0" hier="-1"/>
  </pageFields>
  <dataFields count="3">
    <dataField name="Sum of Budget Estimates(BE)" fld="4" baseField="0" baseItem="0"/>
    <dataField name="Sum of Revised Estimates(RE)" fld="5" baseField="0" baseItem="0"/>
    <dataField name="Sum of Correction" fld="7" baseField="0" baseItem="0"/>
  </dataFields>
  <formats count="1">
    <format dxfId="26">
      <pivotArea outline="0" collapsedLevelsAreSubtotals="1" fieldPosition="0"/>
    </format>
  </formats>
  <conditionalFormats count="3">
    <conditionalFormat scope="data" priority="9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8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7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BAFAA-36F5-4F9A-9C62-7CDB3EF1E004}" name="PivotTable13" cacheId="3" applyNumberFormats="0" applyBorderFormats="0" applyFontFormats="0" applyPatternFormats="0" applyAlignmentFormats="0" applyWidthHeightFormats="1" dataCaption="Values" errorCaption="0" showError="1" updatedVersion="8" minRefreshableVersion="3" useAutoFormatting="1" itemPrintTitles="1" createdVersion="8" indent="0" outline="1" outlineData="1" multipleFieldFilters="0">
  <location ref="A4:D38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2">
        <item x="3"/>
        <item x="4"/>
        <item x="8"/>
        <item x="2"/>
        <item x="1"/>
        <item x="6"/>
        <item x="10"/>
        <item x="7"/>
        <item x="5"/>
        <item x="9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4"/>
        <item x="6"/>
        <item x="12"/>
        <item x="17"/>
        <item x="18"/>
        <item x="7"/>
        <item x="5"/>
        <item x="8"/>
        <item x="14"/>
        <item x="11"/>
        <item x="9"/>
        <item x="20"/>
        <item x="13"/>
        <item x="10"/>
        <item x="15"/>
        <item x="16"/>
        <item x="19"/>
        <item x="3"/>
        <item x="1"/>
        <item x="2"/>
        <item x="21"/>
        <item t="default"/>
      </items>
    </pivotField>
    <pivotField dataField="1" showAll="0"/>
    <pivotField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3"/>
  </rowFields>
  <rowItems count="34">
    <i>
      <x v="9"/>
    </i>
    <i r="1">
      <x v="12"/>
    </i>
    <i r="1">
      <x v="17"/>
    </i>
    <i>
      <x v="10"/>
    </i>
    <i r="1">
      <x/>
    </i>
    <i r="1">
      <x v="18"/>
    </i>
    <i r="1">
      <x v="19"/>
    </i>
    <i r="1">
      <x v="20"/>
    </i>
    <i>
      <x v="2"/>
    </i>
    <i r="1">
      <x v="4"/>
    </i>
    <i r="1">
      <x v="5"/>
    </i>
    <i>
      <x/>
    </i>
    <i r="1">
      <x v="10"/>
    </i>
    <i r="1">
      <x v="11"/>
    </i>
    <i r="1">
      <x v="14"/>
    </i>
    <i>
      <x v="3"/>
    </i>
    <i r="1">
      <x v="8"/>
    </i>
    <i>
      <x v="4"/>
    </i>
    <i r="1">
      <x v="1"/>
    </i>
    <i r="1">
      <x v="2"/>
    </i>
    <i r="1">
      <x v="6"/>
    </i>
    <i r="1">
      <x v="7"/>
    </i>
    <i>
      <x v="7"/>
    </i>
    <i r="1">
      <x v="15"/>
    </i>
    <i r="1">
      <x v="16"/>
    </i>
    <i>
      <x v="8"/>
    </i>
    <i r="1">
      <x v="13"/>
    </i>
    <i>
      <x v="5"/>
    </i>
    <i r="1">
      <x v="9"/>
    </i>
    <i>
      <x v="1"/>
    </i>
    <i r="1">
      <x v="3"/>
    </i>
    <i>
      <x v="6"/>
    </i>
    <i r="1"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-1"/>
    <pageField fld="0" hier="-1"/>
  </pageFields>
  <dataFields count="3">
    <dataField name="Sum of Budget Estimates(BE)" fld="4" baseField="0" baseItem="0"/>
    <dataField name="Sum of Actuals" fld="6" baseField="0" baseItem="0"/>
    <dataField name="Sum of % of BE Achieved" fld="10" baseField="0" baseItem="0" numFmtId="10"/>
  </dataFields>
  <formats count="2">
    <format dxfId="22">
      <pivotArea outline="0" collapsedLevelsAreSubtotals="1" fieldPosition="0"/>
    </format>
    <format dxfId="2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3">
    <conditionalFormat scope="data" priority="3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EB2540-9EE6-4B74-B722-B87989A15963}" name="PivotTable14" cacheId="3" applyNumberFormats="0" applyBorderFormats="0" applyFontFormats="0" applyPatternFormats="0" applyAlignmentFormats="0" applyWidthHeightFormats="1" dataCaption="Values" errorCaption="0" showError="1" updatedVersion="8" minRefreshableVersion="3" useAutoFormatting="1" itemPrintTitles="1" createdVersion="8" indent="0" outline="1" outlineData="1" multipleFieldFilters="0">
  <location ref="A4:D38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2">
        <item x="3"/>
        <item x="4"/>
        <item x="8"/>
        <item x="2"/>
        <item x="1"/>
        <item x="6"/>
        <item x="10"/>
        <item x="7"/>
        <item x="5"/>
        <item x="9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4"/>
        <item x="6"/>
        <item x="12"/>
        <item x="17"/>
        <item x="18"/>
        <item x="7"/>
        <item x="5"/>
        <item x="8"/>
        <item x="14"/>
        <item x="11"/>
        <item x="9"/>
        <item x="20"/>
        <item x="13"/>
        <item x="10"/>
        <item x="15"/>
        <item x="16"/>
        <item x="19"/>
        <item x="3"/>
        <item x="1"/>
        <item x="2"/>
        <item x="21"/>
        <item t="default"/>
      </items>
    </pivotField>
    <pivotField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2">
    <field x="1"/>
    <field x="3"/>
  </rowFields>
  <rowItems count="34">
    <i>
      <x v="9"/>
    </i>
    <i r="1">
      <x v="12"/>
    </i>
    <i r="1">
      <x v="17"/>
    </i>
    <i>
      <x v="10"/>
    </i>
    <i r="1">
      <x/>
    </i>
    <i r="1">
      <x v="18"/>
    </i>
    <i r="1">
      <x v="19"/>
    </i>
    <i r="1">
      <x v="20"/>
    </i>
    <i>
      <x v="2"/>
    </i>
    <i r="1">
      <x v="4"/>
    </i>
    <i r="1">
      <x v="5"/>
    </i>
    <i>
      <x/>
    </i>
    <i r="1">
      <x v="10"/>
    </i>
    <i r="1">
      <x v="11"/>
    </i>
    <i r="1">
      <x v="14"/>
    </i>
    <i>
      <x v="3"/>
    </i>
    <i r="1">
      <x v="8"/>
    </i>
    <i>
      <x v="4"/>
    </i>
    <i r="1">
      <x v="1"/>
    </i>
    <i r="1">
      <x v="2"/>
    </i>
    <i r="1">
      <x v="6"/>
    </i>
    <i r="1">
      <x v="7"/>
    </i>
    <i>
      <x v="7"/>
    </i>
    <i r="1">
      <x v="15"/>
    </i>
    <i r="1">
      <x v="16"/>
    </i>
    <i>
      <x v="8"/>
    </i>
    <i r="1">
      <x v="13"/>
    </i>
    <i>
      <x v="5"/>
    </i>
    <i r="1">
      <x v="9"/>
    </i>
    <i>
      <x v="1"/>
    </i>
    <i r="1">
      <x v="3"/>
    </i>
    <i>
      <x v="6"/>
    </i>
    <i r="1"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-1"/>
    <pageField fld="0" hier="-1"/>
  </pageFields>
  <dataFields count="3">
    <dataField name="Sum of Revised Estimates(RE)" fld="5" baseField="0" baseItem="0"/>
    <dataField name="Sum of Actuals" fld="6" baseField="0" baseItem="0"/>
    <dataField name="Sum of % of RE Achieved" fld="11" baseField="0" baseItem="0" numFmtId="10"/>
  </dataFields>
  <formats count="2">
    <format dxfId="17">
      <pivotArea outline="0" collapsedLevelsAreSubtotals="1" fieldPosition="0"/>
    </format>
    <format dxfId="1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3">
    <conditionalFormat scope="data" priority="3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8FD2E0-9D8F-4C45-A876-1652E9C13CBC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57" firstHeaderRow="1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5">
        <item x="6"/>
        <item x="4"/>
        <item x="7"/>
        <item x="11"/>
        <item x="5"/>
        <item x="2"/>
        <item x="0"/>
        <item x="3"/>
        <item x="9"/>
        <item x="13"/>
        <item x="10"/>
        <item x="8"/>
        <item x="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9">
        <item x="3"/>
        <item x="6"/>
        <item x="5"/>
        <item x="18"/>
        <item x="22"/>
        <item x="16"/>
        <item x="20"/>
        <item x="19"/>
        <item x="17"/>
        <item x="21"/>
        <item x="15"/>
        <item x="28"/>
        <item x="33"/>
        <item x="34"/>
        <item x="10"/>
        <item x="1"/>
        <item x="14"/>
        <item x="11"/>
        <item x="30"/>
        <item x="2"/>
        <item x="9"/>
        <item x="24"/>
        <item x="0"/>
        <item x="36"/>
        <item x="4"/>
        <item x="29"/>
        <item x="23"/>
        <item x="31"/>
        <item x="32"/>
        <item x="7"/>
        <item x="13"/>
        <item x="8"/>
        <item x="35"/>
        <item x="27"/>
        <item x="26"/>
        <item x="37"/>
        <item x="25"/>
        <item x="12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2"/>
  </rowFields>
  <rowItems count="53">
    <i>
      <x v="13"/>
    </i>
    <i r="1">
      <x v="23"/>
    </i>
    <i r="1">
      <x v="32"/>
    </i>
    <i>
      <x v="12"/>
    </i>
    <i r="1">
      <x v="2"/>
    </i>
    <i>
      <x v="6"/>
    </i>
    <i r="1">
      <x/>
    </i>
    <i r="1">
      <x v="15"/>
    </i>
    <i r="1">
      <x v="19"/>
    </i>
    <i r="1">
      <x v="22"/>
    </i>
    <i r="1">
      <x v="24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21"/>
    </i>
    <i r="1">
      <x v="26"/>
    </i>
    <i r="1">
      <x v="36"/>
    </i>
    <i>
      <x v="5"/>
    </i>
    <i r="1">
      <x v="1"/>
    </i>
    <i r="1">
      <x v="14"/>
    </i>
    <i r="1">
      <x v="16"/>
    </i>
    <i r="1">
      <x v="17"/>
    </i>
    <i r="1">
      <x v="20"/>
    </i>
    <i r="1">
      <x v="29"/>
    </i>
    <i r="1">
      <x v="30"/>
    </i>
    <i r="1">
      <x v="31"/>
    </i>
    <i r="1">
      <x v="37"/>
    </i>
    <i>
      <x v="3"/>
    </i>
    <i r="1">
      <x v="12"/>
    </i>
    <i r="1">
      <x v="13"/>
    </i>
    <i>
      <x v="4"/>
    </i>
    <i r="1">
      <x v="34"/>
    </i>
    <i>
      <x/>
    </i>
    <i r="1">
      <x v="33"/>
    </i>
    <i>
      <x v="7"/>
    </i>
    <i r="1">
      <x v="10"/>
    </i>
    <i>
      <x v="10"/>
    </i>
    <i r="1">
      <x v="27"/>
    </i>
    <i r="1">
      <x v="28"/>
    </i>
    <i>
      <x v="11"/>
    </i>
    <i r="1">
      <x v="25"/>
    </i>
    <i>
      <x v="8"/>
    </i>
    <i r="1">
      <x v="18"/>
    </i>
    <i>
      <x v="9"/>
    </i>
    <i r="1">
      <x v="35"/>
    </i>
    <i>
      <x v="2"/>
    </i>
    <i r="1">
      <x v="11"/>
    </i>
    <i t="grand">
      <x/>
    </i>
  </rowItems>
  <colItems count="1">
    <i/>
  </colItems>
  <pageFields count="2">
    <pageField fld="3" hier="-1"/>
    <pageField fld="0" hier="-1"/>
  </pageFields>
  <dataFields count="1">
    <dataField name="Sum of Budget Estimates(BE)" fld="4" baseField="0" baseItem="0" numFmtId="164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12EF1-B706-4E49-BB91-FF9178D103DD}" name="PivotTable1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57" firstHeaderRow="1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5">
        <item x="6"/>
        <item x="4"/>
        <item x="7"/>
        <item x="11"/>
        <item x="5"/>
        <item x="2"/>
        <item x="0"/>
        <item x="3"/>
        <item x="9"/>
        <item x="13"/>
        <item x="10"/>
        <item x="8"/>
        <item x="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9">
        <item x="3"/>
        <item x="6"/>
        <item x="5"/>
        <item x="18"/>
        <item x="22"/>
        <item x="16"/>
        <item x="20"/>
        <item x="19"/>
        <item x="17"/>
        <item x="21"/>
        <item x="15"/>
        <item x="28"/>
        <item x="33"/>
        <item x="34"/>
        <item x="10"/>
        <item x="1"/>
        <item x="14"/>
        <item x="11"/>
        <item x="30"/>
        <item x="2"/>
        <item x="9"/>
        <item x="24"/>
        <item x="0"/>
        <item x="36"/>
        <item x="4"/>
        <item x="29"/>
        <item x="23"/>
        <item x="31"/>
        <item x="32"/>
        <item x="7"/>
        <item x="13"/>
        <item x="8"/>
        <item x="35"/>
        <item x="27"/>
        <item x="26"/>
        <item x="37"/>
        <item x="25"/>
        <item x="12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2"/>
  </rowFields>
  <rowItems count="53">
    <i>
      <x v="13"/>
    </i>
    <i r="1">
      <x v="23"/>
    </i>
    <i r="1">
      <x v="32"/>
    </i>
    <i>
      <x v="12"/>
    </i>
    <i r="1">
      <x v="2"/>
    </i>
    <i>
      <x v="6"/>
    </i>
    <i r="1">
      <x/>
    </i>
    <i r="1">
      <x v="15"/>
    </i>
    <i r="1">
      <x v="19"/>
    </i>
    <i r="1">
      <x v="22"/>
    </i>
    <i r="1">
      <x v="24"/>
    </i>
    <i>
      <x v="5"/>
    </i>
    <i r="1">
      <x v="1"/>
    </i>
    <i r="1">
      <x v="14"/>
    </i>
    <i r="1">
      <x v="16"/>
    </i>
    <i r="1">
      <x v="17"/>
    </i>
    <i r="1">
      <x v="20"/>
    </i>
    <i r="1">
      <x v="29"/>
    </i>
    <i r="1">
      <x v="30"/>
    </i>
    <i r="1">
      <x v="31"/>
    </i>
    <i r="1">
      <x v="37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21"/>
    </i>
    <i r="1">
      <x v="26"/>
    </i>
    <i r="1">
      <x v="36"/>
    </i>
    <i>
      <x v="3"/>
    </i>
    <i r="1">
      <x v="12"/>
    </i>
    <i r="1">
      <x v="13"/>
    </i>
    <i>
      <x v="4"/>
    </i>
    <i r="1">
      <x v="34"/>
    </i>
    <i>
      <x/>
    </i>
    <i r="1">
      <x v="33"/>
    </i>
    <i>
      <x v="7"/>
    </i>
    <i r="1">
      <x v="10"/>
    </i>
    <i>
      <x v="10"/>
    </i>
    <i r="1">
      <x v="27"/>
    </i>
    <i r="1">
      <x v="28"/>
    </i>
    <i>
      <x v="11"/>
    </i>
    <i r="1">
      <x v="25"/>
    </i>
    <i>
      <x v="8"/>
    </i>
    <i r="1">
      <x v="18"/>
    </i>
    <i>
      <x v="9"/>
    </i>
    <i r="1">
      <x v="35"/>
    </i>
    <i>
      <x v="2"/>
    </i>
    <i r="1">
      <x v="11"/>
    </i>
    <i t="grand">
      <x/>
    </i>
  </rowItems>
  <colItems count="1">
    <i/>
  </colItems>
  <pageFields count="2">
    <pageField fld="3" hier="-1"/>
    <pageField fld="0" hier="-1"/>
  </pageFields>
  <dataFields count="1">
    <dataField name="Sum of Revised Estimates(RE)" fld="5" baseField="0" baseItem="0" numFmtId="164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D3A8E-1654-46A7-9A53-CEFA3148E303}" name="PivotTable1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57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5">
        <item x="6"/>
        <item x="4"/>
        <item x="7"/>
        <item x="11"/>
        <item x="5"/>
        <item x="2"/>
        <item x="0"/>
        <item x="3"/>
        <item x="9"/>
        <item x="13"/>
        <item x="10"/>
        <item x="8"/>
        <item x="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9">
        <item x="3"/>
        <item x="6"/>
        <item x="5"/>
        <item x="18"/>
        <item x="22"/>
        <item x="16"/>
        <item x="20"/>
        <item x="19"/>
        <item x="17"/>
        <item x="21"/>
        <item x="15"/>
        <item x="28"/>
        <item x="33"/>
        <item x="34"/>
        <item x="10"/>
        <item x="1"/>
        <item x="14"/>
        <item x="11"/>
        <item x="30"/>
        <item x="2"/>
        <item x="9"/>
        <item x="24"/>
        <item x="0"/>
        <item x="36"/>
        <item x="4"/>
        <item x="29"/>
        <item x="23"/>
        <item x="31"/>
        <item x="32"/>
        <item x="7"/>
        <item x="13"/>
        <item x="8"/>
        <item x="35"/>
        <item x="27"/>
        <item x="26"/>
        <item x="37"/>
        <item x="25"/>
        <item x="12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2"/>
  </rowFields>
  <rowItems count="53">
    <i>
      <x v="13"/>
    </i>
    <i r="1">
      <x v="23"/>
    </i>
    <i r="1">
      <x v="32"/>
    </i>
    <i>
      <x v="12"/>
    </i>
    <i r="1">
      <x v="2"/>
    </i>
    <i>
      <x v="6"/>
    </i>
    <i r="1">
      <x/>
    </i>
    <i r="1">
      <x v="15"/>
    </i>
    <i r="1">
      <x v="19"/>
    </i>
    <i r="1">
      <x v="22"/>
    </i>
    <i r="1">
      <x v="24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21"/>
    </i>
    <i r="1">
      <x v="26"/>
    </i>
    <i r="1">
      <x v="36"/>
    </i>
    <i>
      <x v="5"/>
    </i>
    <i r="1">
      <x v="1"/>
    </i>
    <i r="1">
      <x v="14"/>
    </i>
    <i r="1">
      <x v="16"/>
    </i>
    <i r="1">
      <x v="17"/>
    </i>
    <i r="1">
      <x v="20"/>
    </i>
    <i r="1">
      <x v="29"/>
    </i>
    <i r="1">
      <x v="30"/>
    </i>
    <i r="1">
      <x v="31"/>
    </i>
    <i r="1">
      <x v="37"/>
    </i>
    <i>
      <x v="3"/>
    </i>
    <i r="1">
      <x v="12"/>
    </i>
    <i r="1">
      <x v="13"/>
    </i>
    <i>
      <x v="4"/>
    </i>
    <i r="1">
      <x v="34"/>
    </i>
    <i>
      <x/>
    </i>
    <i r="1">
      <x v="33"/>
    </i>
    <i>
      <x v="7"/>
    </i>
    <i r="1">
      <x v="10"/>
    </i>
    <i>
      <x v="10"/>
    </i>
    <i r="1">
      <x v="27"/>
    </i>
    <i r="1">
      <x v="28"/>
    </i>
    <i>
      <x v="11"/>
    </i>
    <i r="1">
      <x v="25"/>
    </i>
    <i>
      <x v="8"/>
    </i>
    <i r="1">
      <x v="18"/>
    </i>
    <i>
      <x v="9"/>
    </i>
    <i r="1">
      <x v="35"/>
    </i>
    <i>
      <x v="2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-1"/>
    <pageField fld="0" hier="-1"/>
  </pageFields>
  <dataFields count="3">
    <dataField name="Sum of Budget Estimates(BE)" fld="4" baseField="0" baseItem="0"/>
    <dataField name="Sum of Revised Estimates(RE)" fld="5" baseField="0" baseItem="0"/>
    <dataField name="Sum of Correction" fld="7" baseField="0" baseItem="0"/>
  </dataFields>
  <formats count="1">
    <format dxfId="10">
      <pivotArea outline="0" collapsedLevelsAreSubtotals="1" fieldPosition="0"/>
    </format>
  </formats>
  <conditionalFormats count="3">
    <conditionalFormat scope="data" priority="9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8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7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9C328-2C22-40E5-B56B-14470668CAD8}" name="PivotTable18" cacheId="2" applyNumberFormats="0" applyBorderFormats="0" applyFontFormats="0" applyPatternFormats="0" applyAlignmentFormats="0" applyWidthHeightFormats="1" dataCaption="Values" errorCaption="0" showError="1" updatedVersion="8" minRefreshableVersion="3" useAutoFormatting="1" itemPrintTitles="1" createdVersion="8" indent="0" outline="1" outlineData="1" multipleFieldFilters="0">
  <location ref="A4:D57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5">
        <item x="6"/>
        <item x="4"/>
        <item x="7"/>
        <item x="11"/>
        <item x="5"/>
        <item x="2"/>
        <item x="0"/>
        <item x="3"/>
        <item x="9"/>
        <item x="13"/>
        <item x="10"/>
        <item x="8"/>
        <item x="1"/>
        <item x="1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>
      <items count="39">
        <item x="3"/>
        <item x="6"/>
        <item x="5"/>
        <item x="18"/>
        <item x="22"/>
        <item x="16"/>
        <item x="20"/>
        <item x="19"/>
        <item x="17"/>
        <item x="21"/>
        <item x="15"/>
        <item x="28"/>
        <item x="33"/>
        <item x="34"/>
        <item x="10"/>
        <item x="1"/>
        <item x="14"/>
        <item x="11"/>
        <item x="30"/>
        <item x="2"/>
        <item x="9"/>
        <item x="24"/>
        <item x="0"/>
        <item x="36"/>
        <item x="4"/>
        <item x="29"/>
        <item x="23"/>
        <item x="31"/>
        <item x="32"/>
        <item x="7"/>
        <item x="13"/>
        <item x="8"/>
        <item x="35"/>
        <item x="27"/>
        <item x="26"/>
        <item x="37"/>
        <item x="25"/>
        <item x="12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dataField="1" showAll="0"/>
    <pivotField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2"/>
  </rowFields>
  <rowItems count="53">
    <i>
      <x v="13"/>
    </i>
    <i r="1">
      <x v="23"/>
    </i>
    <i r="1">
      <x v="32"/>
    </i>
    <i>
      <x v="8"/>
    </i>
    <i r="1">
      <x v="18"/>
    </i>
    <i>
      <x v="10"/>
    </i>
    <i r="1">
      <x v="27"/>
    </i>
    <i r="1">
      <x v="28"/>
    </i>
    <i>
      <x v="11"/>
    </i>
    <i r="1">
      <x v="25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21"/>
    </i>
    <i r="1">
      <x v="26"/>
    </i>
    <i r="1">
      <x v="36"/>
    </i>
    <i>
      <x v="3"/>
    </i>
    <i r="1">
      <x v="12"/>
    </i>
    <i r="1">
      <x v="13"/>
    </i>
    <i>
      <x v="12"/>
    </i>
    <i r="1">
      <x v="2"/>
    </i>
    <i>
      <x/>
    </i>
    <i r="1">
      <x v="33"/>
    </i>
    <i>
      <x v="4"/>
    </i>
    <i r="1">
      <x v="34"/>
    </i>
    <i>
      <x v="6"/>
    </i>
    <i r="1">
      <x/>
    </i>
    <i r="1">
      <x v="15"/>
    </i>
    <i r="1">
      <x v="19"/>
    </i>
    <i r="1">
      <x v="22"/>
    </i>
    <i r="1">
      <x v="24"/>
    </i>
    <i>
      <x v="7"/>
    </i>
    <i r="1">
      <x v="10"/>
    </i>
    <i>
      <x v="5"/>
    </i>
    <i r="1">
      <x v="1"/>
    </i>
    <i r="1">
      <x v="14"/>
    </i>
    <i r="1">
      <x v="16"/>
    </i>
    <i r="1">
      <x v="17"/>
    </i>
    <i r="1">
      <x v="20"/>
    </i>
    <i r="1">
      <x v="29"/>
    </i>
    <i r="1">
      <x v="30"/>
    </i>
    <i r="1">
      <x v="31"/>
    </i>
    <i r="1">
      <x v="37"/>
    </i>
    <i>
      <x v="2"/>
    </i>
    <i r="1">
      <x v="11"/>
    </i>
    <i>
      <x v="9"/>
    </i>
    <i r="1">
      <x v="3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-1"/>
    <pageField fld="0" hier="-1"/>
  </pageFields>
  <dataFields count="3">
    <dataField name="Sum of Budget Estimates(BE)" fld="4" baseField="0" baseItem="0" numFmtId="164"/>
    <dataField name="Sum of Actuals" fld="6" baseField="0" baseItem="0" numFmtId="164"/>
    <dataField name="Sum of % of BE Achieved" fld="10" baseField="0" baseItem="0" numFmtId="10"/>
  </dataFields>
  <formats count="2">
    <format dxfId="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3">
    <conditionalFormat scope="data" priority="3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081FEC-A28E-47B0-83AD-997C4C76AC4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21" firstHeaderRow="1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5">
        <item sd="0" x="6"/>
        <item sd="0" x="4"/>
        <item sd="0" x="7"/>
        <item sd="0" x="11"/>
        <item sd="0" x="5"/>
        <item sd="0" x="2"/>
        <item sd="0" x="0"/>
        <item x="3"/>
        <item sd="0" x="9"/>
        <item sd="0" x="13"/>
        <item sd="0" x="10"/>
        <item sd="0" x="8"/>
        <item x="1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9">
        <item x="3"/>
        <item x="6"/>
        <item x="5"/>
        <item x="18"/>
        <item x="22"/>
        <item x="16"/>
        <item x="20"/>
        <item x="19"/>
        <item x="17"/>
        <item x="21"/>
        <item x="15"/>
        <item x="28"/>
        <item x="33"/>
        <item x="34"/>
        <item x="10"/>
        <item x="1"/>
        <item x="14"/>
        <item x="11"/>
        <item x="30"/>
        <item x="2"/>
        <item x="9"/>
        <item x="24"/>
        <item x="0"/>
        <item x="36"/>
        <item x="4"/>
        <item x="29"/>
        <item x="23"/>
        <item x="31"/>
        <item x="32"/>
        <item x="7"/>
        <item x="13"/>
        <item x="8"/>
        <item x="35"/>
        <item x="27"/>
        <item x="26"/>
        <item x="37"/>
        <item x="25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2"/>
  </rowFields>
  <rowItems count="17">
    <i>
      <x v="13"/>
    </i>
    <i>
      <x v="12"/>
    </i>
    <i r="1">
      <x v="2"/>
    </i>
    <i>
      <x v="6"/>
    </i>
    <i>
      <x v="5"/>
    </i>
    <i>
      <x v="1"/>
    </i>
    <i>
      <x v="3"/>
    </i>
    <i>
      <x v="4"/>
    </i>
    <i>
      <x/>
    </i>
    <i>
      <x v="7"/>
    </i>
    <i r="1">
      <x v="10"/>
    </i>
    <i>
      <x v="10"/>
    </i>
    <i>
      <x v="11"/>
    </i>
    <i>
      <x v="8"/>
    </i>
    <i>
      <x v="9"/>
    </i>
    <i>
      <x v="2"/>
    </i>
    <i t="grand">
      <x/>
    </i>
  </rowItems>
  <colItems count="1">
    <i/>
  </colItems>
  <pageFields count="2">
    <pageField fld="3" hier="-1"/>
    <pageField fld="0" hier="-1"/>
  </pageFields>
  <dataFields count="1">
    <dataField name="Sum of Revised Estimates(RE)" fld="5" baseField="0" baseItem="0" numFmtId="164"/>
  </dataFields>
  <formats count="1">
    <format dxfId="10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781CB-5A5A-46E9-BDA3-DF3B545E6ECA}" name="PivotTable19" cacheId="2" applyNumberFormats="0" applyBorderFormats="0" applyFontFormats="0" applyPatternFormats="0" applyAlignmentFormats="0" applyWidthHeightFormats="1" dataCaption="Values" errorCaption="0" showError="1" updatedVersion="8" minRefreshableVersion="3" useAutoFormatting="1" itemPrintTitles="1" createdVersion="8" indent="0" outline="1" outlineData="1" multipleFieldFilters="0">
  <location ref="A4:D57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5">
        <item x="6"/>
        <item x="4"/>
        <item x="7"/>
        <item x="11"/>
        <item x="5"/>
        <item x="2"/>
        <item x="0"/>
        <item x="3"/>
        <item x="9"/>
        <item x="13"/>
        <item x="10"/>
        <item x="8"/>
        <item x="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9">
        <item x="3"/>
        <item x="6"/>
        <item x="5"/>
        <item x="18"/>
        <item x="22"/>
        <item x="16"/>
        <item x="20"/>
        <item x="19"/>
        <item x="17"/>
        <item x="21"/>
        <item x="15"/>
        <item x="28"/>
        <item x="33"/>
        <item x="34"/>
        <item x="10"/>
        <item x="1"/>
        <item x="14"/>
        <item x="11"/>
        <item x="30"/>
        <item x="2"/>
        <item x="9"/>
        <item x="24"/>
        <item x="0"/>
        <item x="36"/>
        <item x="4"/>
        <item x="29"/>
        <item x="23"/>
        <item x="31"/>
        <item x="32"/>
        <item x="7"/>
        <item x="13"/>
        <item x="8"/>
        <item x="35"/>
        <item x="27"/>
        <item x="26"/>
        <item x="37"/>
        <item x="25"/>
        <item x="12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2">
    <field x="1"/>
    <field x="2"/>
  </rowFields>
  <rowItems count="53">
    <i>
      <x v="13"/>
    </i>
    <i r="1">
      <x v="23"/>
    </i>
    <i r="1">
      <x v="32"/>
    </i>
    <i>
      <x v="12"/>
    </i>
    <i r="1">
      <x v="2"/>
    </i>
    <i>
      <x v="6"/>
    </i>
    <i r="1">
      <x/>
    </i>
    <i r="1">
      <x v="15"/>
    </i>
    <i r="1">
      <x v="19"/>
    </i>
    <i r="1">
      <x v="22"/>
    </i>
    <i r="1">
      <x v="24"/>
    </i>
    <i>
      <x v="5"/>
    </i>
    <i r="1">
      <x v="1"/>
    </i>
    <i r="1">
      <x v="14"/>
    </i>
    <i r="1">
      <x v="16"/>
    </i>
    <i r="1">
      <x v="17"/>
    </i>
    <i r="1">
      <x v="20"/>
    </i>
    <i r="1">
      <x v="29"/>
    </i>
    <i r="1">
      <x v="30"/>
    </i>
    <i r="1">
      <x v="31"/>
    </i>
    <i r="1">
      <x v="37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21"/>
    </i>
    <i r="1">
      <x v="26"/>
    </i>
    <i r="1">
      <x v="36"/>
    </i>
    <i>
      <x v="3"/>
    </i>
    <i r="1">
      <x v="12"/>
    </i>
    <i r="1">
      <x v="13"/>
    </i>
    <i>
      <x v="4"/>
    </i>
    <i r="1">
      <x v="34"/>
    </i>
    <i>
      <x/>
    </i>
    <i r="1">
      <x v="33"/>
    </i>
    <i>
      <x v="7"/>
    </i>
    <i r="1">
      <x v="10"/>
    </i>
    <i>
      <x v="10"/>
    </i>
    <i r="1">
      <x v="27"/>
    </i>
    <i r="1">
      <x v="28"/>
    </i>
    <i>
      <x v="11"/>
    </i>
    <i r="1">
      <x v="25"/>
    </i>
    <i>
      <x v="8"/>
    </i>
    <i r="1">
      <x v="18"/>
    </i>
    <i>
      <x v="9"/>
    </i>
    <i r="1">
      <x v="35"/>
    </i>
    <i>
      <x v="2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-1"/>
    <pageField fld="0" hier="-1"/>
  </pageFields>
  <dataFields count="3">
    <dataField name="Sum of Revised Estimates(RE)" fld="5" baseField="0" baseItem="0" numFmtId="164"/>
    <dataField name="Sum of Actuals" fld="6" baseField="0" baseItem="0" numFmtId="164"/>
    <dataField name="Sum of % of RE Achieved" fld="11" baseField="0" baseItem="0" numFmtId="10"/>
  </dataFields>
  <formats count="2">
    <format dxfId="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3">
    <conditionalFormat scope="data" priority="3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F5907-07A0-4D57-BB7C-F03E96254BD9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48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5">
        <item x="6"/>
        <item x="4"/>
        <item x="7"/>
        <item sd="0" x="11"/>
        <item x="5"/>
        <item x="2"/>
        <item x="0"/>
        <item x="3"/>
        <item sd="0" x="9"/>
        <item sd="0" x="13"/>
        <item sd="0" x="10"/>
        <item sd="0" x="8"/>
        <item x="1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 sortType="descending">
      <items count="39">
        <item x="3"/>
        <item x="6"/>
        <item x="5"/>
        <item x="18"/>
        <item x="22"/>
        <item x="16"/>
        <item x="20"/>
        <item x="19"/>
        <item x="17"/>
        <item x="21"/>
        <item x="15"/>
        <item x="28"/>
        <item x="33"/>
        <item x="34"/>
        <item x="10"/>
        <item x="1"/>
        <item x="14"/>
        <item x="11"/>
        <item x="30"/>
        <item x="2"/>
        <item x="9"/>
        <item x="24"/>
        <item x="0"/>
        <item x="36"/>
        <item x="4"/>
        <item x="29"/>
        <item x="23"/>
        <item x="31"/>
        <item x="32"/>
        <item x="7"/>
        <item x="13"/>
        <item x="8"/>
        <item x="35"/>
        <item x="27"/>
        <item x="26"/>
        <item x="37"/>
        <item x="25"/>
        <item x="1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2"/>
  </rowFields>
  <rowItems count="44">
    <i>
      <x v="12"/>
    </i>
    <i r="1">
      <x v="2"/>
    </i>
    <i>
      <x v="5"/>
    </i>
    <i r="1">
      <x v="37"/>
    </i>
    <i r="1">
      <x v="29"/>
    </i>
    <i r="1">
      <x v="16"/>
    </i>
    <i r="1">
      <x v="14"/>
    </i>
    <i r="1">
      <x v="31"/>
    </i>
    <i r="1">
      <x v="30"/>
    </i>
    <i r="1">
      <x v="20"/>
    </i>
    <i r="1">
      <x v="17"/>
    </i>
    <i r="1">
      <x v="1"/>
    </i>
    <i>
      <x/>
    </i>
    <i r="1">
      <x v="33"/>
    </i>
    <i>
      <x v="1"/>
    </i>
    <i r="1">
      <x v="9"/>
    </i>
    <i r="1">
      <x v="26"/>
    </i>
    <i r="1">
      <x v="4"/>
    </i>
    <i r="1">
      <x v="6"/>
    </i>
    <i r="1">
      <x v="36"/>
    </i>
    <i r="1">
      <x v="5"/>
    </i>
    <i r="1">
      <x v="3"/>
    </i>
    <i r="1">
      <x v="7"/>
    </i>
    <i r="1">
      <x v="8"/>
    </i>
    <i r="1">
      <x v="21"/>
    </i>
    <i>
      <x v="11"/>
    </i>
    <i>
      <x v="7"/>
    </i>
    <i r="1">
      <x v="10"/>
    </i>
    <i>
      <x v="10"/>
    </i>
    <i>
      <x v="2"/>
    </i>
    <i r="1">
      <x v="11"/>
    </i>
    <i>
      <x v="13"/>
    </i>
    <i>
      <x v="3"/>
    </i>
    <i>
      <x v="9"/>
    </i>
    <i>
      <x v="8"/>
    </i>
    <i>
      <x v="6"/>
    </i>
    <i r="1">
      <x v="22"/>
    </i>
    <i r="1">
      <x v="15"/>
    </i>
    <i r="1">
      <x v="24"/>
    </i>
    <i r="1">
      <x/>
    </i>
    <i r="1">
      <x v="19"/>
    </i>
    <i>
      <x v="4"/>
    </i>
    <i r="1"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-1"/>
    <pageField fld="0" hier="-1"/>
  </pageFields>
  <dataFields count="3">
    <dataField name="Sum of Budget Estimates(BE)" fld="4" baseField="0" baseItem="0" numFmtId="164"/>
    <dataField name="Sum of Revised Estimates(RE)" fld="5" baseField="0" baseItem="0" numFmtId="164"/>
    <dataField name="Sum of Correction" fld="7" baseField="0" baseItem="0" numFmtId="164"/>
  </dataFields>
  <formats count="17">
    <format dxfId="9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8">
      <pivotArea collapsedLevelsAreSubtotals="1" fieldPosition="0">
        <references count="2">
          <reference field="4294967294" count="1" selected="0">
            <x v="1"/>
          </reference>
          <reference field="1" count="1">
            <x v="13"/>
          </reference>
        </references>
      </pivotArea>
    </format>
    <format dxfId="97">
      <pivotArea collapsedLevelsAreSubtotals="1" fieldPosition="0">
        <references count="2">
          <reference field="4294967294" count="1" selected="0">
            <x v="1"/>
          </reference>
          <reference field="1" count="1">
            <x v="12"/>
          </reference>
        </references>
      </pivotArea>
    </format>
    <format dxfId="96">
      <pivotArea collapsedLevelsAreSubtotals="1" fieldPosition="0">
        <references count="2">
          <reference field="4294967294" count="1" selected="0">
            <x v="1"/>
          </reference>
          <reference field="1" count="1">
            <x v="6"/>
          </reference>
        </references>
      </pivotArea>
    </format>
    <format dxfId="95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94">
      <pivotArea collapsedLevelsAreSubtotals="1" fieldPosition="0">
        <references count="2">
          <reference field="4294967294" count="1" selected="0">
            <x v="1"/>
          </reference>
          <reference field="1" count="1">
            <x v="5"/>
          </reference>
        </references>
      </pivotArea>
    </format>
    <format dxfId="93">
      <pivotArea collapsedLevelsAreSubtotals="1" fieldPosition="0">
        <references count="2">
          <reference field="4294967294" count="1" selected="0">
            <x v="1"/>
          </reference>
          <reference field="1" count="1">
            <x v="3"/>
          </reference>
        </references>
      </pivotArea>
    </format>
    <format dxfId="92">
      <pivotArea collapsedLevelsAreSubtotals="1" fieldPosition="0">
        <references count="2">
          <reference field="4294967294" count="1" selected="0">
            <x v="1"/>
          </reference>
          <reference field="1" count="1">
            <x v="4"/>
          </reference>
        </references>
      </pivotArea>
    </format>
    <format dxfId="91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90">
      <pivotArea collapsedLevelsAreSubtotals="1" fieldPosition="0">
        <references count="2">
          <reference field="4294967294" count="1" selected="0">
            <x v="1"/>
          </reference>
          <reference field="1" count="1">
            <x v="7"/>
          </reference>
        </references>
      </pivotArea>
    </format>
    <format dxfId="89">
      <pivotArea collapsedLevelsAreSubtotals="1" fieldPosition="0">
        <references count="2">
          <reference field="4294967294" count="1" selected="0">
            <x v="1"/>
          </reference>
          <reference field="1" count="1">
            <x v="10"/>
          </reference>
        </references>
      </pivotArea>
    </format>
    <format dxfId="88">
      <pivotArea collapsedLevelsAreSubtotals="1" fieldPosition="0">
        <references count="2">
          <reference field="4294967294" count="1" selected="0">
            <x v="1"/>
          </reference>
          <reference field="1" count="1">
            <x v="11"/>
          </reference>
        </references>
      </pivotArea>
    </format>
    <format dxfId="87">
      <pivotArea collapsedLevelsAreSubtotals="1" fieldPosition="0">
        <references count="2">
          <reference field="4294967294" count="1" selected="0">
            <x v="1"/>
          </reference>
          <reference field="1" count="1">
            <x v="8"/>
          </reference>
        </references>
      </pivotArea>
    </format>
    <format dxfId="86">
      <pivotArea collapsedLevelsAreSubtotals="1" fieldPosition="0">
        <references count="2">
          <reference field="4294967294" count="1" selected="0">
            <x v="1"/>
          </reference>
          <reference field="1" count="1">
            <x v="9"/>
          </reference>
        </references>
      </pivotArea>
    </format>
    <format dxfId="85">
      <pivotArea collapsedLevelsAreSubtotals="1" fieldPosition="0">
        <references count="2">
          <reference field="4294967294" count="1" selected="0">
            <x v="1"/>
          </reference>
          <reference field="1" count="1">
            <x v="2"/>
          </reference>
        </references>
      </pivotArea>
    </format>
    <format dxfId="84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8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onditionalFormats count="4">
    <conditionalFormat scope="data" priority="8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7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6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5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6A185-03FE-45B2-9E03-559658110724}" name="PivotTable3" cacheId="2" applyNumberFormats="0" applyBorderFormats="0" applyFontFormats="0" applyPatternFormats="0" applyAlignmentFormats="0" applyWidthHeightFormats="1" dataCaption="Values" errorCaption="0" showError="1" missingCaption="0" updatedVersion="8" minRefreshableVersion="3" useAutoFormatting="1" itemPrintTitles="1" createdVersion="8" indent="0" outline="1" outlineData="1" multipleFieldFilters="0">
  <location ref="A4:E31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5">
        <item sd="0" x="6"/>
        <item x="4"/>
        <item sd="0" x="7"/>
        <item x="11"/>
        <item sd="0" x="5"/>
        <item sd="0" x="2"/>
        <item sd="0" x="0"/>
        <item sd="0" x="3"/>
        <item sd="0" x="9"/>
        <item sd="0" x="13"/>
        <item sd="0" x="10"/>
        <item sd="0" x="8"/>
        <item sd="0" x="1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Row" showAll="0">
      <items count="39">
        <item x="3"/>
        <item x="6"/>
        <item x="5"/>
        <item x="18"/>
        <item x="22"/>
        <item x="16"/>
        <item x="20"/>
        <item x="19"/>
        <item x="17"/>
        <item x="21"/>
        <item x="15"/>
        <item x="28"/>
        <item x="33"/>
        <item x="34"/>
        <item x="10"/>
        <item x="1"/>
        <item x="14"/>
        <item x="11"/>
        <item x="30"/>
        <item x="2"/>
        <item x="9"/>
        <item x="24"/>
        <item x="0"/>
        <item x="36"/>
        <item x="4"/>
        <item x="29"/>
        <item x="23"/>
        <item x="31"/>
        <item x="32"/>
        <item x="7"/>
        <item x="13"/>
        <item x="8"/>
        <item x="35"/>
        <item x="27"/>
        <item x="26"/>
        <item x="37"/>
        <item x="25"/>
        <item x="12"/>
        <item t="default"/>
      </items>
    </pivotField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dataField="1" showAll="0"/>
    <pivotField showAll="0"/>
    <pivotField dataField="1"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2"/>
  </rowFields>
  <rowItems count="27">
    <i>
      <x v="13"/>
    </i>
    <i>
      <x v="10"/>
    </i>
    <i>
      <x v="11"/>
    </i>
    <i>
      <x v="12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21"/>
    </i>
    <i r="1">
      <x v="26"/>
    </i>
    <i r="1">
      <x v="36"/>
    </i>
    <i>
      <x v="7"/>
    </i>
    <i>
      <x v="4"/>
    </i>
    <i>
      <x/>
    </i>
    <i>
      <x v="6"/>
    </i>
    <i>
      <x v="8"/>
    </i>
    <i>
      <x v="5"/>
    </i>
    <i>
      <x v="3"/>
    </i>
    <i r="1">
      <x v="12"/>
    </i>
    <i r="1">
      <x v="13"/>
    </i>
    <i>
      <x v="2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" hier="-1"/>
    <pageField fld="0" hier="-1"/>
  </pageFields>
  <dataFields count="4">
    <dataField name="Sum of Budget Estimates(BE)" fld="4" baseField="0" baseItem="0" numFmtId="164"/>
    <dataField name="Sum of Actuals" fld="6" baseField="0" baseItem="0" numFmtId="164"/>
    <dataField name="Sum of Execution_Gap" fld="8" baseField="0" baseItem="0" numFmtId="164"/>
    <dataField name="Sum of % of BE Achieved" fld="10" baseField="0" baseItem="0" numFmtId="10"/>
  </dataFields>
  <formats count="3">
    <format dxfId="7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0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6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onditionalFormats count="11">
    <conditionalFormat scope="data" priority="1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10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9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8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7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6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5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4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4F4572-D207-492A-BFB0-40D2317B7045}" name="PivotTable4" cacheId="2" applyNumberFormats="0" applyBorderFormats="0" applyFontFormats="0" applyPatternFormats="0" applyAlignmentFormats="0" applyWidthHeightFormats="1" dataCaption="Values" errorCaption="0" showError="1" updatedVersion="8" minRefreshableVersion="3" useAutoFormatting="1" itemPrintTitles="1" createdVersion="8" indent="0" outline="1" outlineData="1" multipleFieldFilters="0">
  <location ref="A4:E28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5">
        <item sd="0" x="6"/>
        <item sd="0" x="4"/>
        <item sd="0" x="7"/>
        <item sd="0" x="11"/>
        <item sd="0" x="5"/>
        <item x="2"/>
        <item sd="0" x="0"/>
        <item sd="0" x="3"/>
        <item sd="0" x="9"/>
        <item sd="0" x="13"/>
        <item sd="0" x="10"/>
        <item sd="0" x="8"/>
        <item sd="0" x="1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Row" showAll="0">
      <items count="39">
        <item x="3"/>
        <item x="6"/>
        <item x="5"/>
        <item x="18"/>
        <item x="22"/>
        <item x="16"/>
        <item x="20"/>
        <item x="19"/>
        <item x="17"/>
        <item x="21"/>
        <item x="15"/>
        <item x="28"/>
        <item x="33"/>
        <item x="34"/>
        <item x="10"/>
        <item x="1"/>
        <item x="14"/>
        <item x="11"/>
        <item x="30"/>
        <item x="2"/>
        <item x="9"/>
        <item x="24"/>
        <item x="0"/>
        <item x="36"/>
        <item x="4"/>
        <item x="29"/>
        <item x="23"/>
        <item x="31"/>
        <item x="32"/>
        <item x="7"/>
        <item x="13"/>
        <item x="8"/>
        <item x="35"/>
        <item x="27"/>
        <item x="26"/>
        <item x="37"/>
        <item x="25"/>
        <item x="12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2">
    <field x="1"/>
    <field x="2"/>
  </rowFields>
  <rowItems count="24">
    <i>
      <x v="13"/>
    </i>
    <i>
      <x v="8"/>
    </i>
    <i>
      <x v="10"/>
    </i>
    <i>
      <x v="11"/>
    </i>
    <i>
      <x v="1"/>
    </i>
    <i>
      <x v="3"/>
    </i>
    <i>
      <x v="12"/>
    </i>
    <i>
      <x v="4"/>
    </i>
    <i>
      <x/>
    </i>
    <i>
      <x v="6"/>
    </i>
    <i>
      <x v="7"/>
    </i>
    <i>
      <x v="5"/>
    </i>
    <i r="1">
      <x v="1"/>
    </i>
    <i r="1">
      <x v="14"/>
    </i>
    <i r="1">
      <x v="16"/>
    </i>
    <i r="1">
      <x v="17"/>
    </i>
    <i r="1">
      <x v="20"/>
    </i>
    <i r="1">
      <x v="29"/>
    </i>
    <i r="1">
      <x v="30"/>
    </i>
    <i r="1">
      <x v="31"/>
    </i>
    <i r="1">
      <x v="37"/>
    </i>
    <i>
      <x v="2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" hier="-1"/>
    <pageField fld="0" hier="-1"/>
  </pageFields>
  <dataFields count="4">
    <dataField name="Sum of Revised Estimates(RE)" fld="5" baseField="0" baseItem="0" numFmtId="164"/>
    <dataField name="Sum of Actuals" fld="6" baseField="0" baseItem="0" numFmtId="164"/>
    <dataField name="Sum of Correction_2" fld="9" baseField="0" baseItem="0" numFmtId="164"/>
    <dataField name="Sum of % of RE Achieved" fld="11" baseField="0" baseItem="0" numFmtId="10"/>
  </dataFields>
  <formats count="3">
    <format dxfId="6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9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5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onditionalFormats count="8">
    <conditionalFormat scope="data" priority="8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7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6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5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4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A8281-0BA1-47D1-AD04-F26C05CE7735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28" firstHeaderRow="1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2">
        <item x="3"/>
        <item sd="0" x="4"/>
        <item sd="0" x="8"/>
        <item x="2"/>
        <item x="1"/>
        <item sd="0" x="6"/>
        <item sd="0" x="10"/>
        <item sd="0" x="7"/>
        <item sd="0" x="5"/>
        <item sd="0" x="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4"/>
        <item x="6"/>
        <item x="12"/>
        <item x="17"/>
        <item x="18"/>
        <item x="7"/>
        <item x="5"/>
        <item x="8"/>
        <item x="14"/>
        <item x="11"/>
        <item x="9"/>
        <item x="20"/>
        <item x="13"/>
        <item x="10"/>
        <item x="15"/>
        <item x="16"/>
        <item x="19"/>
        <item x="3"/>
        <item x="1"/>
        <item x="2"/>
        <item x="21"/>
        <item t="default"/>
      </items>
    </pivotField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3"/>
  </rowFields>
  <rowItems count="24">
    <i>
      <x v="9"/>
    </i>
    <i>
      <x v="10"/>
    </i>
    <i r="1">
      <x/>
    </i>
    <i r="1">
      <x v="18"/>
    </i>
    <i r="1">
      <x v="19"/>
    </i>
    <i r="1">
      <x v="20"/>
    </i>
    <i>
      <x/>
    </i>
    <i r="1">
      <x v="10"/>
    </i>
    <i r="1">
      <x v="11"/>
    </i>
    <i r="1">
      <x v="14"/>
    </i>
    <i>
      <x v="2"/>
    </i>
    <i>
      <x v="3"/>
    </i>
    <i r="1">
      <x v="8"/>
    </i>
    <i>
      <x v="4"/>
    </i>
    <i r="1">
      <x v="1"/>
    </i>
    <i r="1">
      <x v="2"/>
    </i>
    <i r="1">
      <x v="6"/>
    </i>
    <i r="1">
      <x v="7"/>
    </i>
    <i>
      <x v="7"/>
    </i>
    <i>
      <x v="8"/>
    </i>
    <i>
      <x v="5"/>
    </i>
    <i>
      <x v="6"/>
    </i>
    <i>
      <x v="1"/>
    </i>
    <i t="grand">
      <x/>
    </i>
  </rowItems>
  <colItems count="1">
    <i/>
  </colItems>
  <pageFields count="2">
    <pageField fld="0" hier="-1"/>
    <pageField fld="2" hier="-1"/>
  </pageFields>
  <dataFields count="1">
    <dataField name="Sum of Budget Estimates(BE)" fld="4" baseField="0" baseItem="0" numFmtId="164"/>
  </dataFields>
  <formats count="1">
    <format dxfId="5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5AC52-F283-4B9A-B9D6-B7FCB9F621A7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23" firstHeaderRow="1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2">
        <item x="3"/>
        <item sd="0" x="4"/>
        <item sd="0" x="8"/>
        <item sd="0" x="2"/>
        <item sd="0" x="1"/>
        <item sd="0" x="6"/>
        <item sd="0" x="10"/>
        <item sd="0" x="7"/>
        <item sd="0" x="5"/>
        <item sd="0" x="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 sortType="descending">
      <items count="23">
        <item x="0"/>
        <item x="4"/>
        <item x="6"/>
        <item x="12"/>
        <item x="17"/>
        <item x="18"/>
        <item x="7"/>
        <item x="5"/>
        <item x="8"/>
        <item x="14"/>
        <item x="11"/>
        <item x="9"/>
        <item x="20"/>
        <item x="13"/>
        <item x="10"/>
        <item x="15"/>
        <item x="16"/>
        <item x="19"/>
        <item x="3"/>
        <item x="1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3"/>
  </rowFields>
  <rowItems count="19">
    <i>
      <x v="9"/>
    </i>
    <i>
      <x v="10"/>
    </i>
    <i r="1">
      <x/>
    </i>
    <i r="1">
      <x v="18"/>
    </i>
    <i r="1">
      <x v="19"/>
    </i>
    <i r="1">
      <x v="20"/>
    </i>
    <i>
      <x/>
    </i>
    <i r="1">
      <x v="14"/>
    </i>
    <i r="1">
      <x v="10"/>
    </i>
    <i r="1">
      <x v="11"/>
    </i>
    <i>
      <x v="2"/>
    </i>
    <i>
      <x v="3"/>
    </i>
    <i>
      <x v="4"/>
    </i>
    <i>
      <x v="7"/>
    </i>
    <i>
      <x v="8"/>
    </i>
    <i>
      <x v="5"/>
    </i>
    <i>
      <x v="1"/>
    </i>
    <i>
      <x v="6"/>
    </i>
    <i t="grand">
      <x/>
    </i>
  </rowItems>
  <colItems count="1">
    <i/>
  </colItems>
  <pageFields count="2">
    <pageField fld="2" hier="-1"/>
    <pageField fld="0" hier="-1"/>
  </pageFields>
  <dataFields count="1">
    <dataField name="Sum of Revised Estimates(RE)" fld="5" baseField="0" baseItem="0" numFmtId="164"/>
  </dataFields>
  <formats count="1">
    <format dxfId="5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6D77D-EB53-4E1D-85A4-0A646B4958A0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27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2">
        <item x="3"/>
        <item sd="0" x="4"/>
        <item sd="0" x="8"/>
        <item sd="0" x="2"/>
        <item x="1"/>
        <item sd="0" x="6"/>
        <item sd="0" x="10"/>
        <item sd="0" x="7"/>
        <item sd="0" x="5"/>
        <item sd="0" x="9"/>
        <item x="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 sortType="descending">
      <items count="23">
        <item x="0"/>
        <item x="4"/>
        <item x="6"/>
        <item x="12"/>
        <item x="17"/>
        <item x="18"/>
        <item x="7"/>
        <item x="5"/>
        <item x="8"/>
        <item x="14"/>
        <item x="11"/>
        <item x="9"/>
        <item x="20"/>
        <item x="13"/>
        <item x="10"/>
        <item x="15"/>
        <item x="16"/>
        <item x="19"/>
        <item x="3"/>
        <item x="1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3"/>
  </rowFields>
  <rowItems count="23">
    <i>
      <x v="3"/>
    </i>
    <i>
      <x/>
    </i>
    <i r="1">
      <x v="14"/>
    </i>
    <i r="1">
      <x v="11"/>
    </i>
    <i r="1">
      <x v="10"/>
    </i>
    <i>
      <x v="1"/>
    </i>
    <i>
      <x v="4"/>
    </i>
    <i r="1">
      <x v="1"/>
    </i>
    <i r="1">
      <x v="2"/>
    </i>
    <i r="1">
      <x v="7"/>
    </i>
    <i r="1">
      <x v="6"/>
    </i>
    <i>
      <x v="7"/>
    </i>
    <i>
      <x v="6"/>
    </i>
    <i>
      <x v="2"/>
    </i>
    <i>
      <x v="9"/>
    </i>
    <i>
      <x v="5"/>
    </i>
    <i>
      <x v="8"/>
    </i>
    <i>
      <x v="10"/>
    </i>
    <i r="1">
      <x v="19"/>
    </i>
    <i r="1">
      <x v="18"/>
    </i>
    <i r="1">
      <x/>
    </i>
    <i r="1"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-1"/>
    <pageField fld="0" hier="-1"/>
  </pageFields>
  <dataFields count="3">
    <dataField name="Sum of Budget Estimates(BE)" fld="4" baseField="0" baseItem="0"/>
    <dataField name="Sum of Revised Estimates(RE)" fld="5" baseField="0" baseItem="0"/>
    <dataField name="Sum of Correction" fld="7" baseField="0" baseItem="0"/>
  </dataFields>
  <formats count="1">
    <format dxfId="52">
      <pivotArea outline="0" collapsedLevelsAreSubtotals="1" fieldPosition="0"/>
    </format>
  </formats>
  <conditionalFormats count="3">
    <conditionalFormat scope="data" priority="63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6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6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149F0-A521-407E-B7A1-FF60148A456F}" name="PivotTable8" cacheId="3" applyNumberFormats="0" applyBorderFormats="0" applyFontFormats="0" applyPatternFormats="0" applyAlignmentFormats="0" applyWidthHeightFormats="1" dataCaption="Values" errorCaption="0" showError="1" updatedVersion="8" minRefreshableVersion="3" useAutoFormatting="1" itemPrintTitles="1" createdVersion="8" indent="0" outline="1" outlineData="1" multipleFieldFilters="0">
  <location ref="A4:E27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2">
        <item x="3"/>
        <item sd="0" x="4"/>
        <item sd="0" x="8"/>
        <item sd="0" x="2"/>
        <item x="1"/>
        <item sd="0" x="6"/>
        <item sd="0" x="10"/>
        <item sd="0" x="7"/>
        <item sd="0" x="5"/>
        <item sd="0" x="9"/>
        <item x="0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4"/>
        <item x="6"/>
        <item x="12"/>
        <item x="17"/>
        <item x="18"/>
        <item x="7"/>
        <item x="5"/>
        <item x="8"/>
        <item x="14"/>
        <item x="11"/>
        <item x="9"/>
        <item x="20"/>
        <item x="13"/>
        <item x="10"/>
        <item x="15"/>
        <item x="16"/>
        <item x="19"/>
        <item x="3"/>
        <item x="1"/>
        <item x="2"/>
        <item x="21"/>
        <item t="default"/>
      </items>
    </pivotField>
    <pivotField dataField="1" showAll="0"/>
    <pivotField showAll="0"/>
    <pivotField dataField="1"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3"/>
  </rowFields>
  <rowItems count="23">
    <i>
      <x v="1"/>
    </i>
    <i>
      <x v="9"/>
    </i>
    <i>
      <x v="2"/>
    </i>
    <i>
      <x v="7"/>
    </i>
    <i>
      <x v="4"/>
    </i>
    <i r="1">
      <x v="1"/>
    </i>
    <i r="1">
      <x v="2"/>
    </i>
    <i r="1">
      <x v="6"/>
    </i>
    <i r="1">
      <x v="7"/>
    </i>
    <i>
      <x v="3"/>
    </i>
    <i>
      <x/>
    </i>
    <i r="1">
      <x v="10"/>
    </i>
    <i r="1">
      <x v="11"/>
    </i>
    <i r="1">
      <x v="14"/>
    </i>
    <i>
      <x v="10"/>
    </i>
    <i r="1">
      <x/>
    </i>
    <i r="1">
      <x v="18"/>
    </i>
    <i r="1">
      <x v="19"/>
    </i>
    <i r="1">
      <x v="20"/>
    </i>
    <i>
      <x v="5"/>
    </i>
    <i>
      <x v="8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2" hier="-1"/>
    <pageField fld="0" hier="-1"/>
  </pageFields>
  <dataFields count="4">
    <dataField name="Sum of Budget Estimates(BE)" fld="4" baseField="0" baseItem="0"/>
    <dataField name="Sum of Actuals" fld="6" baseField="0" baseItem="0"/>
    <dataField name="Sum of Execution vs BE" fld="8" baseField="0" baseItem="0"/>
    <dataField name="Sum of % of BE Achieved" fld="10" baseField="0" baseItem="0" numFmtId="10"/>
  </dataFields>
  <formats count="2">
    <format dxfId="43">
      <pivotArea outline="0" collapsedLevelsAreSubtotals="1" fieldPosition="0"/>
    </format>
    <format dxfId="4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onditionalFormats count="8">
    <conditionalFormat scope="data" priority="8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7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6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5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4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F5794-F912-4539-8D10-AC83DAB19D61}" name="receipts" displayName="receipts" ref="C4:I92" totalsRowShown="0" headerRowDxfId="120">
  <autoFilter ref="C4:I92" xr:uid="{E42F5794-F912-4539-8D10-AC83DAB19D61}"/>
  <tableColumns count="7">
    <tableColumn id="1" xr3:uid="{1864BF21-D82C-4979-A810-140B22C3C084}" name="Account-Type"/>
    <tableColumn id="2" xr3:uid="{63123C7E-4961-41A2-9CF3-ABF7864A312D}" name="Category"/>
    <tableColumn id="3" xr3:uid="{3EDF394C-2156-487F-9FF3-8E0D146F392A}" name="Year"/>
    <tableColumn id="4" xr3:uid="{B10FA5E0-C370-4421-9AF5-79D3C2FE6ED3}" name="Sub-Category"/>
    <tableColumn id="5" xr3:uid="{1A6FA0B8-B5AD-4E3E-A6B6-267BF972397A}" name="Budget Estimates(BE)"/>
    <tableColumn id="6" xr3:uid="{2580F6C0-99F5-408D-8E5C-94D3A8A9F686}" name="Revised Estimates(RE)"/>
    <tableColumn id="7" xr3:uid="{1CD8EFE5-345D-4697-93E2-C65DD21E1C4F}" name="Actual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7BDC3E-1252-4D72-A141-48890F48F2DD}" name="Expenses" displayName="Expenses" ref="C4:I156" totalsRowShown="0" headerRowDxfId="119">
  <autoFilter ref="C4:I156" xr:uid="{D27BDC3E-1252-4D72-A141-48890F48F2DD}"/>
  <tableColumns count="7">
    <tableColumn id="1" xr3:uid="{F8AD1446-EB0B-43AB-9FD9-4901039DC0D0}" name="Account-Type"/>
    <tableColumn id="2" xr3:uid="{749395A9-171A-42E8-82BB-497B0A7129F1}" name="Category"/>
    <tableColumn id="3" xr3:uid="{50CD39FC-4F1C-42FF-9C6F-40F7E5058D12}" name="Sub-Category"/>
    <tableColumn id="4" xr3:uid="{7E90D71C-EB79-4A87-8184-650C579BE66D}" name="Year"/>
    <tableColumn id="5" xr3:uid="{7AF93B29-CB95-41A8-B513-9EAC79C796EB}" name="Budget Estimates(BE)" dataDxfId="118"/>
    <tableColumn id="6" xr3:uid="{752DD922-FAB9-4770-BD01-6F4499297CFE}" name="Revised Estimates(RE)" dataDxfId="117"/>
    <tableColumn id="7" xr3:uid="{EF1490D6-8323-410F-B8DA-9C1163A53C01}" name="Actuals" dataDxfId="1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D958CD-E2BD-4A47-BCB8-B0BE19489175}" name="Def_Surp" displayName="Def_Surp" ref="C4:I8" totalsRowShown="0" headerRowDxfId="115">
  <autoFilter ref="C4:I8" xr:uid="{0FD958CD-E2BD-4A47-BCB8-B0BE19489175}"/>
  <tableColumns count="7">
    <tableColumn id="1" xr3:uid="{95EAFEBD-E253-4582-B80F-306159B06739}" name="Year"/>
    <tableColumn id="2" xr3:uid="{A790C2D7-B3DB-4AE4-90C6-DBCF004E1444}" name="Revenue Receipts" dataDxfId="114">
      <calculatedColumnFormula>SUMIFS(receipts[Actuals],receipts[Account-Type],"Revenue",receipts[Year],C5)</calculatedColumnFormula>
    </tableColumn>
    <tableColumn id="3" xr3:uid="{B78E5255-F888-415E-9181-711C126281B1}" name="Revenue Expenditure" dataDxfId="113">
      <calculatedColumnFormula>SUMIFS(Expenses[Actuals],Expenses[Account-Type],"Revenue",Expenses[Year],C5)</calculatedColumnFormula>
    </tableColumn>
    <tableColumn id="4" xr3:uid="{2B17B1C6-A22C-486F-81E5-3D421B9B3379}" name="Surplus/deficit" dataDxfId="112">
      <calculatedColumnFormula>D5-E5</calculatedColumnFormula>
    </tableColumn>
    <tableColumn id="5" xr3:uid="{C2A2581A-02F6-4AD1-954E-03316D66A7B7}" name="Capital Receipts" dataDxfId="111">
      <calculatedColumnFormula>SUMIFS(receipts[Actuals],receipts[Account-Type],"Capital",receipts[Year],C5)</calculatedColumnFormula>
    </tableColumn>
    <tableColumn id="6" xr3:uid="{3ABA5D24-ABEB-4DC1-9DDD-50BC9F2D26EA}" name="Capital Expenditure" dataDxfId="110">
      <calculatedColumnFormula>SUMIFS(Expenses[Actuals],Expenses[Account-Type],"Capital",Expenses[Year],C5)</calculatedColumnFormula>
    </tableColumn>
    <tableColumn id="7" xr3:uid="{4A1313AB-5237-4819-B390-584A6DE20E92}" name="Fiscal Deficit" dataDxfId="109">
      <calculatedColumnFormula>(D5+G5)-(E5+H5)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DFF9-3231-46CC-A47F-A95CC31AAF47}">
  <dimension ref="C4:I92"/>
  <sheetViews>
    <sheetView topLeftCell="B68" workbookViewId="0">
      <selection activeCell="I92" sqref="I92"/>
    </sheetView>
  </sheetViews>
  <sheetFormatPr defaultRowHeight="14.4" x14ac:dyDescent="0.3"/>
  <cols>
    <col min="3" max="3" width="30.6640625" bestFit="1" customWidth="1"/>
    <col min="4" max="4" width="35.6640625" bestFit="1" customWidth="1"/>
    <col min="5" max="5" width="7.6640625" bestFit="1" customWidth="1"/>
    <col min="6" max="6" width="35.77734375" customWidth="1"/>
    <col min="7" max="7" width="26.44140625" bestFit="1" customWidth="1"/>
    <col min="8" max="8" width="24.33203125" bestFit="1" customWidth="1"/>
    <col min="9" max="9" width="11" bestFit="1" customWidth="1"/>
    <col min="11" max="11" width="12" bestFit="1" customWidth="1"/>
  </cols>
  <sheetData>
    <row r="4" spans="3:9" x14ac:dyDescent="0.3">
      <c r="C4" s="3" t="s">
        <v>20</v>
      </c>
      <c r="D4" s="1" t="s">
        <v>0</v>
      </c>
      <c r="E4" s="1" t="s">
        <v>26</v>
      </c>
      <c r="F4" s="3" t="s">
        <v>1</v>
      </c>
      <c r="G4" s="3" t="s">
        <v>23</v>
      </c>
      <c r="H4" s="3" t="s">
        <v>24</v>
      </c>
      <c r="I4" s="3" t="s">
        <v>25</v>
      </c>
    </row>
    <row r="5" spans="3:9" x14ac:dyDescent="0.3">
      <c r="C5" t="s">
        <v>21</v>
      </c>
      <c r="D5" t="s">
        <v>6</v>
      </c>
      <c r="E5" t="s">
        <v>27</v>
      </c>
      <c r="F5" t="s">
        <v>2</v>
      </c>
      <c r="G5">
        <v>5597282</v>
      </c>
      <c r="H5">
        <v>4420034</v>
      </c>
      <c r="I5">
        <v>3007591.94</v>
      </c>
    </row>
    <row r="6" spans="3:9" x14ac:dyDescent="0.3">
      <c r="C6" t="s">
        <v>21</v>
      </c>
      <c r="D6" t="s">
        <v>6</v>
      </c>
      <c r="E6" t="s">
        <v>27</v>
      </c>
      <c r="F6" t="s">
        <v>3</v>
      </c>
      <c r="G6">
        <v>1819697</v>
      </c>
      <c r="H6">
        <v>1255036</v>
      </c>
      <c r="I6">
        <v>1462084.67</v>
      </c>
    </row>
    <row r="7" spans="3:9" x14ac:dyDescent="0.3">
      <c r="C7" t="s">
        <v>21</v>
      </c>
      <c r="D7" t="s">
        <v>6</v>
      </c>
      <c r="E7" t="s">
        <v>27</v>
      </c>
      <c r="F7" t="s">
        <v>4</v>
      </c>
      <c r="G7">
        <v>1290071</v>
      </c>
      <c r="H7">
        <v>1015744.99</v>
      </c>
      <c r="I7">
        <v>1076014.7</v>
      </c>
    </row>
    <row r="8" spans="3:9" x14ac:dyDescent="0.3">
      <c r="C8" t="s">
        <v>21</v>
      </c>
      <c r="D8" t="s">
        <v>6</v>
      </c>
      <c r="E8" t="s">
        <v>27</v>
      </c>
      <c r="F8" t="s">
        <v>5</v>
      </c>
      <c r="G8">
        <v>5351155.58</v>
      </c>
      <c r="H8">
        <v>4808678.76</v>
      </c>
      <c r="I8">
        <v>4941846.74</v>
      </c>
    </row>
    <row r="9" spans="3:9" x14ac:dyDescent="0.3">
      <c r="C9" t="s">
        <v>21</v>
      </c>
      <c r="D9" t="s">
        <v>7</v>
      </c>
      <c r="E9" t="s">
        <v>27</v>
      </c>
      <c r="F9" t="s">
        <v>8</v>
      </c>
      <c r="G9">
        <v>80673</v>
      </c>
      <c r="H9">
        <v>94579.05</v>
      </c>
      <c r="I9">
        <v>100029.88</v>
      </c>
    </row>
    <row r="10" spans="3:9" x14ac:dyDescent="0.3">
      <c r="C10" t="s">
        <v>21</v>
      </c>
      <c r="D10" t="s">
        <v>7</v>
      </c>
      <c r="E10" t="s">
        <v>27</v>
      </c>
      <c r="F10" t="s">
        <v>9</v>
      </c>
      <c r="G10">
        <v>128922</v>
      </c>
      <c r="H10">
        <v>119900.66</v>
      </c>
      <c r="I10">
        <v>130905.86</v>
      </c>
    </row>
    <row r="11" spans="3:9" x14ac:dyDescent="0.3">
      <c r="C11" t="s">
        <v>21</v>
      </c>
      <c r="D11" t="s">
        <v>7</v>
      </c>
      <c r="E11" t="s">
        <v>27</v>
      </c>
      <c r="F11" t="s">
        <v>10</v>
      </c>
      <c r="G11">
        <v>77274</v>
      </c>
      <c r="H11">
        <v>77210</v>
      </c>
      <c r="I11">
        <v>80380.31</v>
      </c>
    </row>
    <row r="12" spans="3:9" x14ac:dyDescent="0.3">
      <c r="C12" t="s">
        <v>21</v>
      </c>
      <c r="D12" t="s">
        <v>7</v>
      </c>
      <c r="E12" t="s">
        <v>27</v>
      </c>
      <c r="F12" t="s">
        <v>11</v>
      </c>
      <c r="G12">
        <v>489855</v>
      </c>
      <c r="H12">
        <v>481268.98</v>
      </c>
      <c r="I12">
        <v>478067.66</v>
      </c>
    </row>
    <row r="13" spans="3:9" x14ac:dyDescent="0.3">
      <c r="C13" t="s">
        <v>21</v>
      </c>
      <c r="D13" t="s">
        <v>12</v>
      </c>
      <c r="E13" t="s">
        <v>27</v>
      </c>
      <c r="F13" t="s">
        <v>13</v>
      </c>
      <c r="G13">
        <v>3157046.34</v>
      </c>
      <c r="H13">
        <v>3698452.7</v>
      </c>
      <c r="I13">
        <v>3007591.94</v>
      </c>
    </row>
    <row r="14" spans="3:9" x14ac:dyDescent="0.3">
      <c r="C14" t="s">
        <v>22</v>
      </c>
      <c r="D14" t="s">
        <v>17</v>
      </c>
      <c r="E14" t="s">
        <v>27</v>
      </c>
      <c r="F14" t="s">
        <v>14</v>
      </c>
      <c r="G14">
        <v>4000</v>
      </c>
      <c r="H14">
        <v>2800</v>
      </c>
      <c r="I14">
        <v>4523.26</v>
      </c>
    </row>
    <row r="15" spans="3:9" x14ac:dyDescent="0.3">
      <c r="C15" t="s">
        <v>22</v>
      </c>
      <c r="D15" t="s">
        <v>17</v>
      </c>
      <c r="E15" t="s">
        <v>27</v>
      </c>
      <c r="F15" t="s">
        <v>18</v>
      </c>
      <c r="G15">
        <v>5291750</v>
      </c>
      <c r="H15">
        <v>7038224</v>
      </c>
      <c r="I15">
        <v>8452794.6699999999</v>
      </c>
    </row>
    <row r="16" spans="3:9" x14ac:dyDescent="0.3">
      <c r="C16" t="s">
        <v>22</v>
      </c>
      <c r="D16" t="s">
        <v>17</v>
      </c>
      <c r="E16" t="s">
        <v>27</v>
      </c>
      <c r="F16" t="s">
        <v>19</v>
      </c>
      <c r="G16">
        <v>25663</v>
      </c>
      <c r="H16">
        <v>26151.91</v>
      </c>
      <c r="I16">
        <v>26986.78</v>
      </c>
    </row>
    <row r="17" spans="3:9" x14ac:dyDescent="0.3">
      <c r="C17" t="s">
        <v>21</v>
      </c>
      <c r="D17" t="s">
        <v>61</v>
      </c>
      <c r="E17" t="s">
        <v>27</v>
      </c>
      <c r="F17" t="s">
        <v>61</v>
      </c>
      <c r="G17">
        <v>500</v>
      </c>
      <c r="H17">
        <v>500</v>
      </c>
      <c r="I17">
        <v>0</v>
      </c>
    </row>
    <row r="18" spans="3:9" x14ac:dyDescent="0.3">
      <c r="C18" t="s">
        <v>62</v>
      </c>
      <c r="D18" t="s">
        <v>63</v>
      </c>
      <c r="E18" t="s">
        <v>27</v>
      </c>
      <c r="F18" t="s">
        <v>64</v>
      </c>
      <c r="G18">
        <v>483516</v>
      </c>
      <c r="H18">
        <v>483516</v>
      </c>
      <c r="I18">
        <v>437650.2</v>
      </c>
    </row>
    <row r="19" spans="3:9" x14ac:dyDescent="0.3">
      <c r="C19" t="s">
        <v>62</v>
      </c>
      <c r="D19" t="s">
        <v>65</v>
      </c>
      <c r="E19" t="s">
        <v>27</v>
      </c>
      <c r="F19" t="s">
        <v>66</v>
      </c>
      <c r="G19">
        <v>441598</v>
      </c>
      <c r="H19">
        <v>441598</v>
      </c>
      <c r="I19">
        <v>409614.07</v>
      </c>
    </row>
    <row r="20" spans="3:9" x14ac:dyDescent="0.3">
      <c r="C20" t="s">
        <v>62</v>
      </c>
      <c r="D20" t="s">
        <v>68</v>
      </c>
      <c r="E20" t="s">
        <v>27</v>
      </c>
      <c r="F20" t="s">
        <v>67</v>
      </c>
      <c r="G20">
        <v>105400</v>
      </c>
      <c r="H20">
        <v>105400</v>
      </c>
      <c r="I20">
        <v>178855.95</v>
      </c>
    </row>
    <row r="21" spans="3:9" x14ac:dyDescent="0.3">
      <c r="C21" t="s">
        <v>62</v>
      </c>
      <c r="D21" t="s">
        <v>68</v>
      </c>
      <c r="E21" t="s">
        <v>27</v>
      </c>
      <c r="F21" t="s">
        <v>69</v>
      </c>
      <c r="G21">
        <v>403585</v>
      </c>
      <c r="H21">
        <v>403585</v>
      </c>
      <c r="I21">
        <v>652514.96</v>
      </c>
    </row>
    <row r="22" spans="3:9" x14ac:dyDescent="0.3">
      <c r="C22" t="s">
        <v>62</v>
      </c>
      <c r="D22" t="s">
        <v>70</v>
      </c>
      <c r="E22" t="s">
        <v>27</v>
      </c>
      <c r="F22" t="s">
        <v>71</v>
      </c>
      <c r="G22">
        <v>147802</v>
      </c>
      <c r="H22">
        <v>147802</v>
      </c>
      <c r="I22">
        <v>251041.77</v>
      </c>
    </row>
    <row r="23" spans="3:9" x14ac:dyDescent="0.3">
      <c r="C23" t="s">
        <v>62</v>
      </c>
      <c r="D23" t="s">
        <v>70</v>
      </c>
      <c r="E23" t="s">
        <v>27</v>
      </c>
      <c r="F23" t="s">
        <v>72</v>
      </c>
      <c r="G23">
        <v>6203456</v>
      </c>
      <c r="H23">
        <v>6203456</v>
      </c>
      <c r="I23">
        <v>6106428.3300000001</v>
      </c>
    </row>
    <row r="24" spans="3:9" x14ac:dyDescent="0.3">
      <c r="C24" t="s">
        <v>62</v>
      </c>
      <c r="D24" t="s">
        <v>73</v>
      </c>
      <c r="E24" t="s">
        <v>27</v>
      </c>
      <c r="F24" t="s">
        <v>74</v>
      </c>
      <c r="G24">
        <v>29639</v>
      </c>
      <c r="H24">
        <v>29639</v>
      </c>
      <c r="I24">
        <v>214583.94</v>
      </c>
    </row>
    <row r="25" spans="3:9" x14ac:dyDescent="0.3">
      <c r="C25" t="s">
        <v>62</v>
      </c>
      <c r="D25" t="s">
        <v>73</v>
      </c>
      <c r="E25" t="s">
        <v>27</v>
      </c>
      <c r="F25" t="s">
        <v>65</v>
      </c>
      <c r="G25">
        <v>38336852</v>
      </c>
      <c r="H25">
        <v>38336852</v>
      </c>
      <c r="I25">
        <v>103809383.09999999</v>
      </c>
    </row>
    <row r="26" spans="3:9" x14ac:dyDescent="0.3">
      <c r="C26" t="s">
        <v>62</v>
      </c>
      <c r="D26" t="s">
        <v>75</v>
      </c>
      <c r="E26" t="s">
        <v>27</v>
      </c>
      <c r="F26" t="s">
        <v>76</v>
      </c>
      <c r="G26">
        <v>3457</v>
      </c>
      <c r="H26">
        <v>3457</v>
      </c>
      <c r="I26">
        <v>-216.91</v>
      </c>
    </row>
    <row r="27" spans="3:9" x14ac:dyDescent="0.3">
      <c r="C27" t="s">
        <v>21</v>
      </c>
      <c r="D27" t="s">
        <v>6</v>
      </c>
      <c r="E27" t="s">
        <v>78</v>
      </c>
      <c r="F27" t="s">
        <v>2</v>
      </c>
      <c r="G27">
        <v>5378979</v>
      </c>
      <c r="H27">
        <v>5500299</v>
      </c>
      <c r="I27">
        <v>5908737.8700000001</v>
      </c>
    </row>
    <row r="28" spans="3:9" x14ac:dyDescent="0.3">
      <c r="C28" t="s">
        <v>21</v>
      </c>
      <c r="D28" t="s">
        <v>6</v>
      </c>
      <c r="E28" t="s">
        <v>78</v>
      </c>
      <c r="F28" t="s">
        <v>3</v>
      </c>
      <c r="G28">
        <v>1526570</v>
      </c>
      <c r="H28">
        <v>1681045</v>
      </c>
      <c r="I28">
        <v>2071683.34</v>
      </c>
    </row>
    <row r="29" spans="3:9" x14ac:dyDescent="0.3">
      <c r="C29" t="s">
        <v>21</v>
      </c>
      <c r="D29" t="s">
        <v>6</v>
      </c>
      <c r="E29" t="s">
        <v>78</v>
      </c>
      <c r="F29" t="s">
        <v>4</v>
      </c>
      <c r="G29">
        <v>1292613</v>
      </c>
      <c r="H29">
        <v>1292613</v>
      </c>
      <c r="I29">
        <v>1420377.89</v>
      </c>
    </row>
    <row r="30" spans="3:9" x14ac:dyDescent="0.3">
      <c r="C30" t="s">
        <v>21</v>
      </c>
      <c r="D30" t="s">
        <v>6</v>
      </c>
      <c r="E30" t="s">
        <v>78</v>
      </c>
      <c r="F30" t="s">
        <v>5</v>
      </c>
      <c r="G30">
        <v>5378541.9199999999</v>
      </c>
      <c r="H30">
        <v>5390382.0700000003</v>
      </c>
      <c r="I30">
        <v>6001436.9000000004</v>
      </c>
    </row>
    <row r="31" spans="3:9" x14ac:dyDescent="0.3">
      <c r="C31" t="s">
        <v>21</v>
      </c>
      <c r="D31" t="s">
        <v>7</v>
      </c>
      <c r="E31" t="s">
        <v>78</v>
      </c>
      <c r="F31" t="s">
        <v>8</v>
      </c>
      <c r="G31">
        <v>81876</v>
      </c>
      <c r="H31">
        <v>127154.84</v>
      </c>
      <c r="I31">
        <v>166475.92000000001</v>
      </c>
    </row>
    <row r="32" spans="3:9" x14ac:dyDescent="0.3">
      <c r="C32" t="s">
        <v>21</v>
      </c>
      <c r="D32" t="s">
        <v>7</v>
      </c>
      <c r="E32" t="s">
        <v>78</v>
      </c>
      <c r="F32" t="s">
        <v>9</v>
      </c>
      <c r="G32">
        <v>159287</v>
      </c>
      <c r="H32">
        <v>152962.25</v>
      </c>
      <c r="I32">
        <v>170844.9</v>
      </c>
    </row>
    <row r="33" spans="3:9" x14ac:dyDescent="0.3">
      <c r="C33" t="s">
        <v>21</v>
      </c>
      <c r="D33" t="s">
        <v>7</v>
      </c>
      <c r="E33" t="s">
        <v>78</v>
      </c>
      <c r="F33" t="s">
        <v>10</v>
      </c>
      <c r="G33">
        <v>90429</v>
      </c>
      <c r="H33">
        <v>90775.8</v>
      </c>
      <c r="I33">
        <v>99261.58</v>
      </c>
    </row>
    <row r="34" spans="3:9" x14ac:dyDescent="0.3">
      <c r="C34" t="s">
        <v>21</v>
      </c>
      <c r="D34" t="s">
        <v>7</v>
      </c>
      <c r="E34" t="s">
        <v>78</v>
      </c>
      <c r="F34" t="s">
        <v>11</v>
      </c>
      <c r="G34">
        <v>494245</v>
      </c>
      <c r="H34">
        <v>529107.71</v>
      </c>
      <c r="I34">
        <v>741121.12</v>
      </c>
    </row>
    <row r="35" spans="3:9" x14ac:dyDescent="0.3">
      <c r="C35" t="s">
        <v>21</v>
      </c>
      <c r="D35" t="s">
        <v>12</v>
      </c>
      <c r="E35" t="s">
        <v>78</v>
      </c>
      <c r="F35" t="s">
        <v>13</v>
      </c>
      <c r="G35">
        <v>2824576</v>
      </c>
      <c r="H35">
        <v>4193587.27</v>
      </c>
      <c r="I35">
        <v>2996243.81</v>
      </c>
    </row>
    <row r="36" spans="3:9" x14ac:dyDescent="0.3">
      <c r="C36" t="s">
        <v>22</v>
      </c>
      <c r="D36" t="s">
        <v>17</v>
      </c>
      <c r="E36" t="s">
        <v>78</v>
      </c>
      <c r="F36" t="s">
        <v>14</v>
      </c>
      <c r="G36">
        <v>4000</v>
      </c>
      <c r="H36">
        <v>4000</v>
      </c>
      <c r="I36">
        <v>608.39</v>
      </c>
    </row>
    <row r="37" spans="3:9" x14ac:dyDescent="0.3">
      <c r="C37" t="s">
        <v>22</v>
      </c>
      <c r="D37" t="s">
        <v>17</v>
      </c>
      <c r="E37" t="s">
        <v>78</v>
      </c>
      <c r="F37" t="s">
        <v>18</v>
      </c>
      <c r="G37">
        <v>7133182</v>
      </c>
      <c r="H37">
        <v>6733182</v>
      </c>
      <c r="I37">
        <v>8064080.7300000004</v>
      </c>
    </row>
    <row r="38" spans="3:9" x14ac:dyDescent="0.3">
      <c r="C38" t="s">
        <v>22</v>
      </c>
      <c r="D38" t="s">
        <v>17</v>
      </c>
      <c r="E38" t="s">
        <v>78</v>
      </c>
      <c r="F38" t="s">
        <v>19</v>
      </c>
      <c r="G38">
        <v>9084</v>
      </c>
      <c r="H38">
        <v>9084</v>
      </c>
      <c r="I38">
        <v>12669.79</v>
      </c>
    </row>
    <row r="39" spans="3:9" x14ac:dyDescent="0.3">
      <c r="C39" t="s">
        <v>21</v>
      </c>
      <c r="D39" t="s">
        <v>61</v>
      </c>
      <c r="E39" t="s">
        <v>78</v>
      </c>
      <c r="F39" t="s">
        <v>61</v>
      </c>
      <c r="G39">
        <v>500</v>
      </c>
      <c r="H39">
        <v>42500</v>
      </c>
      <c r="I39">
        <v>42000</v>
      </c>
    </row>
    <row r="40" spans="3:9" x14ac:dyDescent="0.3">
      <c r="C40" t="s">
        <v>62</v>
      </c>
      <c r="D40" t="s">
        <v>63</v>
      </c>
      <c r="E40" t="s">
        <v>78</v>
      </c>
      <c r="F40" t="s">
        <v>64</v>
      </c>
      <c r="G40">
        <v>524762.14</v>
      </c>
      <c r="H40">
        <v>474850.46</v>
      </c>
      <c r="I40">
        <v>451261.75</v>
      </c>
    </row>
    <row r="41" spans="3:9" x14ac:dyDescent="0.3">
      <c r="C41" t="s">
        <v>62</v>
      </c>
      <c r="D41" t="s">
        <v>65</v>
      </c>
      <c r="E41" t="s">
        <v>78</v>
      </c>
      <c r="F41" t="s">
        <v>66</v>
      </c>
      <c r="G41">
        <v>490043.39</v>
      </c>
      <c r="H41">
        <v>458767.76</v>
      </c>
      <c r="I41">
        <v>436933.58</v>
      </c>
    </row>
    <row r="42" spans="3:9" x14ac:dyDescent="0.3">
      <c r="C42" t="s">
        <v>62</v>
      </c>
      <c r="D42" t="s">
        <v>68</v>
      </c>
      <c r="E42" t="s">
        <v>78</v>
      </c>
      <c r="F42" t="s">
        <v>67</v>
      </c>
      <c r="G42">
        <v>105400</v>
      </c>
      <c r="H42">
        <v>105400</v>
      </c>
      <c r="I42">
        <v>272051.71999999997</v>
      </c>
    </row>
    <row r="43" spans="3:9" x14ac:dyDescent="0.3">
      <c r="C43" t="s">
        <v>62</v>
      </c>
      <c r="D43" t="s">
        <v>68</v>
      </c>
      <c r="E43" t="s">
        <v>78</v>
      </c>
      <c r="F43" t="s">
        <v>69</v>
      </c>
      <c r="G43">
        <v>533986.5</v>
      </c>
      <c r="H43">
        <v>533986.5</v>
      </c>
      <c r="I43">
        <v>968499.11</v>
      </c>
    </row>
    <row r="44" spans="3:9" x14ac:dyDescent="0.3">
      <c r="C44" t="s">
        <v>62</v>
      </c>
      <c r="D44" t="s">
        <v>70</v>
      </c>
      <c r="E44" t="s">
        <v>78</v>
      </c>
      <c r="F44" t="s">
        <v>71</v>
      </c>
      <c r="G44">
        <v>1197</v>
      </c>
      <c r="H44">
        <v>1197</v>
      </c>
      <c r="I44">
        <v>276672.26</v>
      </c>
    </row>
    <row r="45" spans="3:9" x14ac:dyDescent="0.3">
      <c r="C45" t="s">
        <v>62</v>
      </c>
      <c r="D45" t="s">
        <v>70</v>
      </c>
      <c r="E45" t="s">
        <v>78</v>
      </c>
      <c r="F45" t="s">
        <v>72</v>
      </c>
      <c r="G45">
        <v>4273510</v>
      </c>
      <c r="H45">
        <v>4273510</v>
      </c>
      <c r="I45">
        <v>7077976.6699999999</v>
      </c>
    </row>
    <row r="46" spans="3:9" x14ac:dyDescent="0.3">
      <c r="C46" t="s">
        <v>62</v>
      </c>
      <c r="D46" t="s">
        <v>73</v>
      </c>
      <c r="E46" t="s">
        <v>78</v>
      </c>
      <c r="F46" t="s">
        <v>74</v>
      </c>
      <c r="G46">
        <v>0</v>
      </c>
      <c r="H46">
        <v>0</v>
      </c>
      <c r="I46">
        <v>244677.13</v>
      </c>
    </row>
    <row r="47" spans="3:9" x14ac:dyDescent="0.3">
      <c r="C47" t="s">
        <v>62</v>
      </c>
      <c r="D47" t="s">
        <v>73</v>
      </c>
      <c r="E47" t="s">
        <v>78</v>
      </c>
      <c r="F47" t="s">
        <v>65</v>
      </c>
      <c r="G47">
        <v>39550000</v>
      </c>
      <c r="H47">
        <v>39550000</v>
      </c>
      <c r="I47">
        <v>127940910.87</v>
      </c>
    </row>
    <row r="48" spans="3:9" x14ac:dyDescent="0.3">
      <c r="C48" t="s">
        <v>62</v>
      </c>
      <c r="D48" t="s">
        <v>75</v>
      </c>
      <c r="E48" t="s">
        <v>78</v>
      </c>
      <c r="F48" t="s">
        <v>76</v>
      </c>
      <c r="G48">
        <v>0</v>
      </c>
      <c r="H48">
        <v>0</v>
      </c>
      <c r="I48">
        <v>-109.37</v>
      </c>
    </row>
    <row r="49" spans="3:9" x14ac:dyDescent="0.3">
      <c r="C49" t="s">
        <v>21</v>
      </c>
      <c r="D49" t="s">
        <v>6</v>
      </c>
      <c r="E49" t="s">
        <v>79</v>
      </c>
      <c r="F49" t="s">
        <v>2</v>
      </c>
      <c r="G49">
        <v>6299936</v>
      </c>
      <c r="H49">
        <v>7435361</v>
      </c>
      <c r="I49">
        <v>7118948.9299999997</v>
      </c>
    </row>
    <row r="50" spans="3:9" x14ac:dyDescent="0.3">
      <c r="C50" t="s">
        <v>21</v>
      </c>
      <c r="D50" t="s">
        <v>6</v>
      </c>
      <c r="E50" t="s">
        <v>79</v>
      </c>
      <c r="F50" t="s">
        <v>3</v>
      </c>
      <c r="G50">
        <v>1943075</v>
      </c>
      <c r="H50">
        <v>2321647</v>
      </c>
      <c r="I50">
        <v>2440824.39</v>
      </c>
    </row>
    <row r="51" spans="3:9" x14ac:dyDescent="0.3">
      <c r="C51" t="s">
        <v>21</v>
      </c>
      <c r="D51" t="s">
        <v>6</v>
      </c>
      <c r="E51" t="s">
        <v>79</v>
      </c>
      <c r="F51" t="s">
        <v>4</v>
      </c>
      <c r="G51">
        <v>1504236</v>
      </c>
      <c r="H51">
        <v>1704236</v>
      </c>
      <c r="I51">
        <v>1808994.91</v>
      </c>
    </row>
    <row r="52" spans="3:9" x14ac:dyDescent="0.3">
      <c r="C52" t="s">
        <v>21</v>
      </c>
      <c r="D52" t="s">
        <v>6</v>
      </c>
      <c r="E52" t="s">
        <v>79</v>
      </c>
      <c r="F52" t="s">
        <v>5</v>
      </c>
      <c r="G52">
        <v>5919349.7000000002</v>
      </c>
      <c r="H52">
        <v>6386656</v>
      </c>
      <c r="I52">
        <v>6461042.7599999998</v>
      </c>
    </row>
    <row r="53" spans="3:9" x14ac:dyDescent="0.3">
      <c r="C53" t="s">
        <v>21</v>
      </c>
      <c r="D53" t="s">
        <v>7</v>
      </c>
      <c r="E53" t="s">
        <v>79</v>
      </c>
      <c r="F53" t="s">
        <v>8</v>
      </c>
      <c r="G53">
        <v>105804.65</v>
      </c>
      <c r="H53">
        <v>105847.65</v>
      </c>
      <c r="I53">
        <v>180536.69</v>
      </c>
    </row>
    <row r="54" spans="3:9" x14ac:dyDescent="0.3">
      <c r="C54" t="s">
        <v>21</v>
      </c>
      <c r="D54" t="s">
        <v>7</v>
      </c>
      <c r="E54" t="s">
        <v>79</v>
      </c>
      <c r="F54" t="s">
        <v>9</v>
      </c>
      <c r="G54">
        <v>158435</v>
      </c>
      <c r="H54">
        <v>158435</v>
      </c>
      <c r="I54">
        <v>233553.33</v>
      </c>
    </row>
    <row r="55" spans="3:9" x14ac:dyDescent="0.3">
      <c r="C55" t="s">
        <v>21</v>
      </c>
      <c r="D55" t="s">
        <v>7</v>
      </c>
      <c r="E55" t="s">
        <v>79</v>
      </c>
      <c r="F55" t="s">
        <v>10</v>
      </c>
      <c r="G55">
        <v>92232</v>
      </c>
      <c r="H55">
        <v>92232</v>
      </c>
      <c r="I55">
        <v>84611.56</v>
      </c>
    </row>
    <row r="56" spans="3:9" x14ac:dyDescent="0.3">
      <c r="C56" t="s">
        <v>21</v>
      </c>
      <c r="D56" t="s">
        <v>7</v>
      </c>
      <c r="E56" t="s">
        <v>79</v>
      </c>
      <c r="F56" t="s">
        <v>11</v>
      </c>
      <c r="G56">
        <v>737585</v>
      </c>
      <c r="H56">
        <v>737585</v>
      </c>
      <c r="I56">
        <v>892713.57</v>
      </c>
    </row>
    <row r="57" spans="3:9" x14ac:dyDescent="0.3">
      <c r="C57" t="s">
        <v>21</v>
      </c>
      <c r="D57" t="s">
        <v>12</v>
      </c>
      <c r="E57" t="s">
        <v>79</v>
      </c>
      <c r="F57" t="s">
        <v>13</v>
      </c>
      <c r="G57">
        <v>2228101</v>
      </c>
      <c r="H57">
        <v>2293958</v>
      </c>
      <c r="I57">
        <v>3686749.09</v>
      </c>
    </row>
    <row r="58" spans="3:9" x14ac:dyDescent="0.3">
      <c r="C58" t="s">
        <v>22</v>
      </c>
      <c r="D58" t="s">
        <v>17</v>
      </c>
      <c r="E58" t="s">
        <v>79</v>
      </c>
      <c r="F58" t="s">
        <v>14</v>
      </c>
      <c r="G58">
        <v>1800</v>
      </c>
      <c r="H58">
        <v>1800</v>
      </c>
      <c r="I58">
        <v>220.97</v>
      </c>
    </row>
    <row r="59" spans="3:9" x14ac:dyDescent="0.3">
      <c r="C59" t="s">
        <v>22</v>
      </c>
      <c r="D59" t="s">
        <v>17</v>
      </c>
      <c r="E59" t="s">
        <v>79</v>
      </c>
      <c r="F59" t="s">
        <v>18</v>
      </c>
      <c r="G59">
        <v>7200046</v>
      </c>
      <c r="H59">
        <v>6700000</v>
      </c>
      <c r="I59">
        <v>4454872.53</v>
      </c>
    </row>
    <row r="60" spans="3:9" x14ac:dyDescent="0.3">
      <c r="C60" t="s">
        <v>22</v>
      </c>
      <c r="D60" t="s">
        <v>17</v>
      </c>
      <c r="E60" t="s">
        <v>79</v>
      </c>
      <c r="F60" t="s">
        <v>19</v>
      </c>
      <c r="G60">
        <v>7140</v>
      </c>
      <c r="H60">
        <v>16200</v>
      </c>
      <c r="I60">
        <v>47830.01</v>
      </c>
    </row>
    <row r="61" spans="3:9" x14ac:dyDescent="0.3">
      <c r="C61" t="s">
        <v>21</v>
      </c>
      <c r="D61" t="s">
        <v>61</v>
      </c>
      <c r="E61" t="s">
        <v>79</v>
      </c>
      <c r="F61" t="s">
        <v>61</v>
      </c>
      <c r="G61">
        <v>500</v>
      </c>
      <c r="H61">
        <v>500</v>
      </c>
      <c r="I61">
        <v>0</v>
      </c>
    </row>
    <row r="62" spans="3:9" x14ac:dyDescent="0.3">
      <c r="C62" t="s">
        <v>62</v>
      </c>
      <c r="D62" t="s">
        <v>63</v>
      </c>
      <c r="E62" t="s">
        <v>79</v>
      </c>
      <c r="F62" t="s">
        <v>64</v>
      </c>
      <c r="G62">
        <v>509514.55</v>
      </c>
      <c r="H62">
        <v>509514.55</v>
      </c>
      <c r="I62">
        <v>465134.25</v>
      </c>
    </row>
    <row r="63" spans="3:9" x14ac:dyDescent="0.3">
      <c r="C63" t="s">
        <v>62</v>
      </c>
      <c r="D63" t="s">
        <v>65</v>
      </c>
      <c r="E63" t="s">
        <v>79</v>
      </c>
      <c r="F63" t="s">
        <v>66</v>
      </c>
      <c r="G63">
        <v>493175.34</v>
      </c>
      <c r="H63">
        <v>493175.34</v>
      </c>
      <c r="I63">
        <v>454088.12</v>
      </c>
    </row>
    <row r="64" spans="3:9" x14ac:dyDescent="0.3">
      <c r="C64" t="s">
        <v>62</v>
      </c>
      <c r="D64" t="s">
        <v>68</v>
      </c>
      <c r="E64" t="s">
        <v>79</v>
      </c>
      <c r="F64" t="s">
        <v>67</v>
      </c>
      <c r="G64">
        <v>110667</v>
      </c>
      <c r="H64">
        <v>110667</v>
      </c>
      <c r="I64">
        <v>186724.24</v>
      </c>
    </row>
    <row r="65" spans="3:9" x14ac:dyDescent="0.3">
      <c r="C65" t="s">
        <v>62</v>
      </c>
      <c r="D65" t="s">
        <v>68</v>
      </c>
      <c r="E65" t="s">
        <v>79</v>
      </c>
      <c r="F65" t="s">
        <v>69</v>
      </c>
      <c r="G65">
        <v>571863</v>
      </c>
      <c r="H65">
        <v>571863</v>
      </c>
      <c r="I65">
        <v>820194.48</v>
      </c>
    </row>
    <row r="66" spans="3:9" x14ac:dyDescent="0.3">
      <c r="C66" t="s">
        <v>62</v>
      </c>
      <c r="D66" t="s">
        <v>70</v>
      </c>
      <c r="E66" t="s">
        <v>79</v>
      </c>
      <c r="F66" t="s">
        <v>71</v>
      </c>
      <c r="G66">
        <v>1197</v>
      </c>
      <c r="H66">
        <v>1197</v>
      </c>
      <c r="I66">
        <v>329119.39</v>
      </c>
    </row>
    <row r="67" spans="3:9" x14ac:dyDescent="0.3">
      <c r="C67" t="s">
        <v>62</v>
      </c>
      <c r="D67" t="s">
        <v>70</v>
      </c>
      <c r="E67" t="s">
        <v>79</v>
      </c>
      <c r="F67" t="s">
        <v>72</v>
      </c>
      <c r="G67">
        <v>4347208.75</v>
      </c>
      <c r="H67">
        <v>4347208.75</v>
      </c>
      <c r="I67">
        <v>9835901.8300000001</v>
      </c>
    </row>
    <row r="68" spans="3:9" x14ac:dyDescent="0.3">
      <c r="C68" t="s">
        <v>62</v>
      </c>
      <c r="D68" t="s">
        <v>73</v>
      </c>
      <c r="E68" t="s">
        <v>79</v>
      </c>
      <c r="F68" t="s">
        <v>74</v>
      </c>
      <c r="G68">
        <v>0</v>
      </c>
      <c r="H68">
        <v>0</v>
      </c>
      <c r="I68">
        <v>232533.3</v>
      </c>
    </row>
    <row r="69" spans="3:9" x14ac:dyDescent="0.3">
      <c r="C69" t="s">
        <v>62</v>
      </c>
      <c r="D69" t="s">
        <v>73</v>
      </c>
      <c r="E69" t="s">
        <v>79</v>
      </c>
      <c r="F69" t="s">
        <v>65</v>
      </c>
      <c r="G69">
        <v>39550000</v>
      </c>
      <c r="H69">
        <v>39550000</v>
      </c>
      <c r="I69">
        <v>142816275.22999999</v>
      </c>
    </row>
    <row r="70" spans="3:9" x14ac:dyDescent="0.3">
      <c r="C70" t="s">
        <v>62</v>
      </c>
      <c r="D70" t="s">
        <v>75</v>
      </c>
      <c r="E70" t="s">
        <v>79</v>
      </c>
      <c r="F70" t="s">
        <v>76</v>
      </c>
      <c r="G70">
        <v>0</v>
      </c>
      <c r="H70">
        <v>0</v>
      </c>
      <c r="I70">
        <v>-5.73</v>
      </c>
    </row>
    <row r="71" spans="3:9" x14ac:dyDescent="0.3">
      <c r="C71" t="s">
        <v>21</v>
      </c>
      <c r="D71" t="s">
        <v>6</v>
      </c>
      <c r="E71" t="s">
        <v>80</v>
      </c>
      <c r="F71" t="s">
        <v>2</v>
      </c>
      <c r="G71">
        <v>8819561</v>
      </c>
      <c r="H71">
        <v>8350148</v>
      </c>
      <c r="I71">
        <v>8354291.1399999997</v>
      </c>
    </row>
    <row r="72" spans="3:9" x14ac:dyDescent="0.3">
      <c r="C72" t="s">
        <v>21</v>
      </c>
      <c r="D72" t="s">
        <v>6</v>
      </c>
      <c r="E72" t="s">
        <v>80</v>
      </c>
      <c r="F72" t="s">
        <v>3</v>
      </c>
      <c r="G72">
        <v>2492278</v>
      </c>
      <c r="H72">
        <v>2747492</v>
      </c>
      <c r="I72">
        <v>2798424.68</v>
      </c>
    </row>
    <row r="73" spans="3:9" x14ac:dyDescent="0.3">
      <c r="C73" t="s">
        <v>21</v>
      </c>
      <c r="D73" t="s">
        <v>6</v>
      </c>
      <c r="E73" t="s">
        <v>80</v>
      </c>
      <c r="F73" t="s">
        <v>4</v>
      </c>
      <c r="G73">
        <v>2510354</v>
      </c>
      <c r="H73">
        <v>2010352</v>
      </c>
      <c r="I73">
        <v>2100692.35</v>
      </c>
    </row>
    <row r="74" spans="3:9" x14ac:dyDescent="0.3">
      <c r="C74" t="s">
        <v>21</v>
      </c>
      <c r="D74" t="s">
        <v>6</v>
      </c>
      <c r="E74" t="s">
        <v>80</v>
      </c>
      <c r="F74" t="s">
        <v>5</v>
      </c>
      <c r="G74">
        <v>7233288.0199999996</v>
      </c>
      <c r="H74">
        <v>6950357</v>
      </c>
      <c r="I74">
        <v>7216358.1799999997</v>
      </c>
    </row>
    <row r="75" spans="3:9" x14ac:dyDescent="0.3">
      <c r="C75" t="s">
        <v>21</v>
      </c>
      <c r="D75" t="s">
        <v>7</v>
      </c>
      <c r="E75" t="s">
        <v>80</v>
      </c>
      <c r="F75" t="s">
        <v>8</v>
      </c>
      <c r="G75">
        <v>48425.98</v>
      </c>
      <c r="H75">
        <v>98425.98</v>
      </c>
      <c r="I75">
        <v>179557.17</v>
      </c>
    </row>
    <row r="76" spans="3:9" x14ac:dyDescent="0.3">
      <c r="C76" t="s">
        <v>21</v>
      </c>
      <c r="D76" t="s">
        <v>7</v>
      </c>
      <c r="E76" t="s">
        <v>80</v>
      </c>
      <c r="F76" t="s">
        <v>9</v>
      </c>
      <c r="G76">
        <v>143993</v>
      </c>
      <c r="H76">
        <v>143993</v>
      </c>
      <c r="I76">
        <v>197232.59</v>
      </c>
    </row>
    <row r="77" spans="3:9" x14ac:dyDescent="0.3">
      <c r="C77" t="s">
        <v>21</v>
      </c>
      <c r="D77" t="s">
        <v>7</v>
      </c>
      <c r="E77" t="s">
        <v>80</v>
      </c>
      <c r="F77" t="s">
        <v>10</v>
      </c>
      <c r="G77">
        <v>71388</v>
      </c>
      <c r="H77">
        <v>71388</v>
      </c>
      <c r="I77">
        <v>85328.66</v>
      </c>
    </row>
    <row r="78" spans="3:9" x14ac:dyDescent="0.3">
      <c r="C78" t="s">
        <v>21</v>
      </c>
      <c r="D78" t="s">
        <v>7</v>
      </c>
      <c r="E78" t="s">
        <v>80</v>
      </c>
      <c r="F78" t="s">
        <v>11</v>
      </c>
      <c r="G78">
        <v>986193.02</v>
      </c>
      <c r="H78">
        <v>886193.02</v>
      </c>
      <c r="I78">
        <v>849618.64</v>
      </c>
    </row>
    <row r="79" spans="3:9" x14ac:dyDescent="0.3">
      <c r="C79" t="s">
        <v>21</v>
      </c>
      <c r="D79" t="s">
        <v>12</v>
      </c>
      <c r="E79" t="s">
        <v>80</v>
      </c>
      <c r="F79" t="s">
        <v>13</v>
      </c>
      <c r="G79">
        <v>1535500</v>
      </c>
      <c r="H79">
        <v>1419640.5</v>
      </c>
      <c r="I79">
        <v>1552784.32</v>
      </c>
    </row>
    <row r="80" spans="3:9" x14ac:dyDescent="0.3">
      <c r="C80" t="s">
        <v>22</v>
      </c>
      <c r="D80" t="s">
        <v>17</v>
      </c>
      <c r="E80" t="s">
        <v>80</v>
      </c>
      <c r="F80" t="s">
        <v>14</v>
      </c>
      <c r="G80">
        <v>2250</v>
      </c>
      <c r="H80">
        <v>2250</v>
      </c>
      <c r="I80">
        <v>3598.88</v>
      </c>
    </row>
    <row r="81" spans="3:9" x14ac:dyDescent="0.3">
      <c r="C81" t="s">
        <v>22</v>
      </c>
      <c r="D81" t="s">
        <v>17</v>
      </c>
      <c r="E81" t="s">
        <v>80</v>
      </c>
      <c r="F81" t="s">
        <v>18</v>
      </c>
      <c r="G81">
        <v>8581800</v>
      </c>
      <c r="H81">
        <v>8581800</v>
      </c>
      <c r="I81">
        <v>9027992.4600000009</v>
      </c>
    </row>
    <row r="82" spans="3:9" x14ac:dyDescent="0.3">
      <c r="C82" t="s">
        <v>22</v>
      </c>
      <c r="D82" t="s">
        <v>17</v>
      </c>
      <c r="E82" t="s">
        <v>80</v>
      </c>
      <c r="F82" t="s">
        <v>19</v>
      </c>
      <c r="G82">
        <v>22750</v>
      </c>
      <c r="H82">
        <v>8750</v>
      </c>
      <c r="I82">
        <v>30610.71</v>
      </c>
    </row>
    <row r="83" spans="3:9" x14ac:dyDescent="0.3">
      <c r="C83" t="s">
        <v>21</v>
      </c>
      <c r="D83" t="s">
        <v>61</v>
      </c>
      <c r="E83" t="s">
        <v>80</v>
      </c>
      <c r="F83" t="s">
        <v>61</v>
      </c>
      <c r="G83">
        <v>500</v>
      </c>
      <c r="H83">
        <v>500</v>
      </c>
      <c r="I83">
        <v>0</v>
      </c>
    </row>
    <row r="84" spans="3:9" x14ac:dyDescent="0.3">
      <c r="C84" t="s">
        <v>62</v>
      </c>
      <c r="D84" t="s">
        <v>63</v>
      </c>
      <c r="E84" t="s">
        <v>80</v>
      </c>
      <c r="F84" t="s">
        <v>64</v>
      </c>
      <c r="G84">
        <v>497516</v>
      </c>
      <c r="H84">
        <v>497516</v>
      </c>
      <c r="I84">
        <v>489234.99</v>
      </c>
    </row>
    <row r="85" spans="3:9" x14ac:dyDescent="0.3">
      <c r="C85" t="s">
        <v>62</v>
      </c>
      <c r="D85" t="s">
        <v>65</v>
      </c>
      <c r="E85" t="s">
        <v>80</v>
      </c>
      <c r="F85" t="s">
        <v>66</v>
      </c>
      <c r="G85">
        <v>481720</v>
      </c>
      <c r="H85">
        <v>481720</v>
      </c>
      <c r="I85">
        <v>496865.45</v>
      </c>
    </row>
    <row r="86" spans="3:9" x14ac:dyDescent="0.3">
      <c r="C86" t="s">
        <v>62</v>
      </c>
      <c r="D86" t="s">
        <v>68</v>
      </c>
      <c r="E86" t="s">
        <v>80</v>
      </c>
      <c r="F86" t="s">
        <v>67</v>
      </c>
      <c r="G86">
        <v>116266</v>
      </c>
      <c r="H86">
        <v>116266</v>
      </c>
      <c r="I86">
        <v>132155.94</v>
      </c>
    </row>
    <row r="87" spans="3:9" x14ac:dyDescent="0.3">
      <c r="C87" t="s">
        <v>62</v>
      </c>
      <c r="D87" t="s">
        <v>68</v>
      </c>
      <c r="E87" t="s">
        <v>80</v>
      </c>
      <c r="F87" t="s">
        <v>69</v>
      </c>
      <c r="G87">
        <v>649443</v>
      </c>
      <c r="H87">
        <v>649443</v>
      </c>
      <c r="I87">
        <v>835495.85</v>
      </c>
    </row>
    <row r="88" spans="3:9" x14ac:dyDescent="0.3">
      <c r="C88" t="s">
        <v>62</v>
      </c>
      <c r="D88" t="s">
        <v>70</v>
      </c>
      <c r="E88" t="s">
        <v>80</v>
      </c>
      <c r="F88" t="s">
        <v>71</v>
      </c>
      <c r="G88">
        <v>373508</v>
      </c>
      <c r="H88">
        <v>373508</v>
      </c>
      <c r="I88">
        <v>365105.81</v>
      </c>
    </row>
    <row r="89" spans="3:9" x14ac:dyDescent="0.3">
      <c r="C89" t="s">
        <v>62</v>
      </c>
      <c r="D89" t="s">
        <v>70</v>
      </c>
      <c r="E89" t="s">
        <v>80</v>
      </c>
      <c r="F89" t="s">
        <v>72</v>
      </c>
      <c r="G89">
        <v>4906594</v>
      </c>
      <c r="H89">
        <v>4906594</v>
      </c>
      <c r="I89">
        <v>7631049.3600000003</v>
      </c>
    </row>
    <row r="90" spans="3:9" x14ac:dyDescent="0.3">
      <c r="C90" t="s">
        <v>62</v>
      </c>
      <c r="D90" t="s">
        <v>73</v>
      </c>
      <c r="E90" t="s">
        <v>80</v>
      </c>
      <c r="F90" t="s">
        <v>74</v>
      </c>
      <c r="G90">
        <v>0</v>
      </c>
      <c r="H90">
        <v>0</v>
      </c>
      <c r="I90">
        <v>326881.84000000003</v>
      </c>
    </row>
    <row r="91" spans="3:9" x14ac:dyDescent="0.3">
      <c r="C91" t="s">
        <v>62</v>
      </c>
      <c r="D91" t="s">
        <v>73</v>
      </c>
      <c r="E91" t="s">
        <v>80</v>
      </c>
      <c r="F91" t="s">
        <v>65</v>
      </c>
      <c r="G91">
        <v>39550000</v>
      </c>
      <c r="H91">
        <v>39550000</v>
      </c>
      <c r="I91">
        <v>109968905.31</v>
      </c>
    </row>
    <row r="92" spans="3:9" x14ac:dyDescent="0.3">
      <c r="C92" t="s">
        <v>62</v>
      </c>
      <c r="D92" t="s">
        <v>75</v>
      </c>
      <c r="E92" t="s">
        <v>80</v>
      </c>
      <c r="F92" t="s">
        <v>76</v>
      </c>
      <c r="G92">
        <v>0</v>
      </c>
      <c r="H92">
        <v>0</v>
      </c>
      <c r="I92">
        <v>-0.17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A51C8-366A-41E7-BC5B-D6C4109E9578}">
  <dimension ref="A1:J33"/>
  <sheetViews>
    <sheetView workbookViewId="0">
      <selection activeCell="A25" sqref="A25:K25"/>
    </sheetView>
  </sheetViews>
  <sheetFormatPr defaultRowHeight="14.4" x14ac:dyDescent="0.3"/>
  <cols>
    <col min="1" max="1" width="38.77734375" bestFit="1" customWidth="1"/>
    <col min="2" max="2" width="26.109375" bestFit="1" customWidth="1"/>
    <col min="3" max="3" width="16.5546875" bestFit="1" customWidth="1"/>
    <col min="4" max="4" width="23.21875" bestFit="1" customWidth="1"/>
    <col min="5" max="5" width="32.88671875" bestFit="1" customWidth="1"/>
    <col min="6" max="6" width="47.6640625" bestFit="1" customWidth="1"/>
    <col min="7" max="7" width="21.6640625" bestFit="1" customWidth="1"/>
    <col min="8" max="8" width="31.88671875" bestFit="1" customWidth="1"/>
    <col min="9" max="9" width="55" bestFit="1" customWidth="1"/>
    <col min="10" max="10" width="21.6640625" bestFit="1" customWidth="1"/>
    <col min="11" max="11" width="30.33203125" bestFit="1" customWidth="1"/>
  </cols>
  <sheetData>
    <row r="1" spans="1:2" x14ac:dyDescent="0.3">
      <c r="A1" s="4" t="s">
        <v>26</v>
      </c>
      <c r="B1" t="s">
        <v>235</v>
      </c>
    </row>
    <row r="2" spans="1:2" x14ac:dyDescent="0.3">
      <c r="A2" s="4" t="s">
        <v>20</v>
      </c>
      <c r="B2" t="s">
        <v>235</v>
      </c>
    </row>
    <row r="4" spans="1:2" x14ac:dyDescent="0.3">
      <c r="A4" s="4" t="s">
        <v>87</v>
      </c>
      <c r="B4" t="s">
        <v>90</v>
      </c>
    </row>
    <row r="5" spans="1:2" x14ac:dyDescent="0.3">
      <c r="A5" s="5" t="s">
        <v>73</v>
      </c>
      <c r="B5" s="6">
        <v>157016491</v>
      </c>
    </row>
    <row r="6" spans="1:2" x14ac:dyDescent="0.3">
      <c r="A6" s="5" t="s">
        <v>6</v>
      </c>
      <c r="B6" s="6">
        <v>63270081.82</v>
      </c>
    </row>
    <row r="7" spans="1:2" x14ac:dyDescent="0.3">
      <c r="A7" s="12" t="s">
        <v>2</v>
      </c>
      <c r="B7" s="6">
        <v>25705842</v>
      </c>
    </row>
    <row r="8" spans="1:2" x14ac:dyDescent="0.3">
      <c r="A8" s="12" t="s">
        <v>5</v>
      </c>
      <c r="B8" s="6">
        <v>23536073.829999998</v>
      </c>
    </row>
    <row r="9" spans="1:2" x14ac:dyDescent="0.3">
      <c r="A9" s="12" t="s">
        <v>3</v>
      </c>
      <c r="B9" s="6">
        <v>8005220</v>
      </c>
    </row>
    <row r="10" spans="1:2" x14ac:dyDescent="0.3">
      <c r="A10" s="12" t="s">
        <v>4</v>
      </c>
      <c r="B10" s="6">
        <v>6022945.9900000002</v>
      </c>
    </row>
    <row r="11" spans="1:2" x14ac:dyDescent="0.3">
      <c r="A11" s="5" t="s">
        <v>17</v>
      </c>
      <c r="B11" s="6">
        <v>29124241.91</v>
      </c>
    </row>
    <row r="12" spans="1:2" x14ac:dyDescent="0.3">
      <c r="A12" s="12" t="s">
        <v>18</v>
      </c>
      <c r="B12" s="6">
        <v>29053206</v>
      </c>
    </row>
    <row r="13" spans="1:2" x14ac:dyDescent="0.3">
      <c r="A13" s="12" t="s">
        <v>19</v>
      </c>
      <c r="B13" s="6">
        <v>60185.91</v>
      </c>
    </row>
    <row r="14" spans="1:2" x14ac:dyDescent="0.3">
      <c r="A14" s="12" t="s">
        <v>14</v>
      </c>
      <c r="B14" s="6">
        <v>10850</v>
      </c>
    </row>
    <row r="15" spans="1:2" x14ac:dyDescent="0.3">
      <c r="A15" s="5" t="s">
        <v>70</v>
      </c>
      <c r="B15" s="6">
        <v>20254472.75</v>
      </c>
    </row>
    <row r="16" spans="1:2" x14ac:dyDescent="0.3">
      <c r="A16" s="5" t="s">
        <v>12</v>
      </c>
      <c r="B16" s="6">
        <v>11605638.470000001</v>
      </c>
    </row>
    <row r="17" spans="1:10" x14ac:dyDescent="0.3">
      <c r="A17" s="5" t="s">
        <v>7</v>
      </c>
      <c r="B17" s="6">
        <v>3967058.9399999995</v>
      </c>
    </row>
    <row r="18" spans="1:10" x14ac:dyDescent="0.3">
      <c r="A18" s="5" t="s">
        <v>68</v>
      </c>
      <c r="B18" s="6">
        <v>2596610.5</v>
      </c>
    </row>
    <row r="19" spans="1:10" x14ac:dyDescent="0.3">
      <c r="A19" s="5" t="s">
        <v>63</v>
      </c>
      <c r="B19" s="6">
        <v>1965397.01</v>
      </c>
    </row>
    <row r="20" spans="1:10" x14ac:dyDescent="0.3">
      <c r="A20" s="5" t="s">
        <v>65</v>
      </c>
      <c r="B20" s="6">
        <v>1875261.1</v>
      </c>
    </row>
    <row r="21" spans="1:10" x14ac:dyDescent="0.3">
      <c r="A21" s="5" t="s">
        <v>61</v>
      </c>
      <c r="B21" s="6">
        <v>44000</v>
      </c>
    </row>
    <row r="22" spans="1:10" x14ac:dyDescent="0.3">
      <c r="A22" s="5" t="s">
        <v>75</v>
      </c>
      <c r="B22" s="6">
        <v>3457</v>
      </c>
    </row>
    <row r="23" spans="1:10" x14ac:dyDescent="0.3">
      <c r="A23" s="5" t="s">
        <v>88</v>
      </c>
      <c r="B23" s="6">
        <v>291722710.5</v>
      </c>
    </row>
    <row r="26" spans="1:10" x14ac:dyDescent="0.3">
      <c r="D26" s="16"/>
      <c r="E26" s="16"/>
      <c r="F26" s="13"/>
      <c r="G26" s="16"/>
      <c r="H26" s="16"/>
      <c r="J26" s="16"/>
    </row>
    <row r="27" spans="1:10" x14ac:dyDescent="0.3">
      <c r="D27" s="16"/>
      <c r="E27" s="16"/>
      <c r="G27" s="16"/>
      <c r="H27" s="16"/>
      <c r="I27" s="6"/>
      <c r="J27" s="16"/>
    </row>
    <row r="28" spans="1:10" x14ac:dyDescent="0.3">
      <c r="D28" s="15"/>
      <c r="G28" s="15"/>
      <c r="J28" s="15"/>
    </row>
    <row r="29" spans="1:10" x14ac:dyDescent="0.3">
      <c r="D29" s="15"/>
      <c r="G29" s="15"/>
      <c r="J29" s="16"/>
    </row>
    <row r="30" spans="1:10" x14ac:dyDescent="0.3">
      <c r="D30" s="15"/>
      <c r="G30" s="15"/>
      <c r="J30" s="15"/>
    </row>
    <row r="31" spans="1:10" x14ac:dyDescent="0.3">
      <c r="D31" s="15"/>
      <c r="G31" s="15"/>
      <c r="J31" s="16"/>
    </row>
    <row r="32" spans="1:10" x14ac:dyDescent="0.3">
      <c r="D32" s="15"/>
      <c r="G32" s="15"/>
      <c r="J32" s="15"/>
    </row>
    <row r="33" spans="4:10" x14ac:dyDescent="0.3">
      <c r="D33" s="15"/>
      <c r="G33" s="15"/>
      <c r="J33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1A01D-E1FA-4C5C-A235-FA3E4EF853B5}">
  <dimension ref="A1:J35"/>
  <sheetViews>
    <sheetView topLeftCell="A7" workbookViewId="0">
      <selection activeCell="A27" sqref="A27:K27"/>
    </sheetView>
  </sheetViews>
  <sheetFormatPr defaultRowHeight="14.4" x14ac:dyDescent="0.3"/>
  <cols>
    <col min="1" max="1" width="38.77734375" bestFit="1" customWidth="1"/>
    <col min="2" max="2" width="25.21875" bestFit="1" customWidth="1"/>
    <col min="3" max="3" width="26.109375" bestFit="1" customWidth="1"/>
    <col min="4" max="4" width="15.88671875" bestFit="1" customWidth="1"/>
    <col min="5" max="5" width="31.88671875" bestFit="1" customWidth="1"/>
    <col min="6" max="6" width="48.6640625" bestFit="1" customWidth="1"/>
    <col min="7" max="7" width="22.6640625" bestFit="1" customWidth="1"/>
    <col min="8" max="8" width="31.88671875" bestFit="1" customWidth="1"/>
    <col min="9" max="9" width="39.77734375" bestFit="1" customWidth="1"/>
    <col min="10" max="10" width="22.33203125" bestFit="1" customWidth="1"/>
    <col min="11" max="11" width="32.5546875" bestFit="1" customWidth="1"/>
  </cols>
  <sheetData>
    <row r="1" spans="1:4" x14ac:dyDescent="0.3">
      <c r="A1" s="4" t="s">
        <v>26</v>
      </c>
      <c r="B1" t="s">
        <v>235</v>
      </c>
    </row>
    <row r="2" spans="1:4" x14ac:dyDescent="0.3">
      <c r="A2" s="4" t="s">
        <v>20</v>
      </c>
      <c r="B2" t="s">
        <v>235</v>
      </c>
    </row>
    <row r="4" spans="1:4" x14ac:dyDescent="0.3">
      <c r="A4" s="4" t="s">
        <v>87</v>
      </c>
      <c r="B4" t="s">
        <v>89</v>
      </c>
      <c r="C4" t="s">
        <v>90</v>
      </c>
      <c r="D4" t="s">
        <v>91</v>
      </c>
    </row>
    <row r="5" spans="1:4" x14ac:dyDescent="0.3">
      <c r="A5" s="5" t="s">
        <v>12</v>
      </c>
      <c r="B5" s="6">
        <v>9745223.3399999999</v>
      </c>
      <c r="C5" s="6">
        <v>11605638.470000001</v>
      </c>
      <c r="D5" s="6">
        <v>1860415.1300000008</v>
      </c>
    </row>
    <row r="6" spans="1:4" x14ac:dyDescent="0.3">
      <c r="A6" s="5" t="s">
        <v>17</v>
      </c>
      <c r="B6" s="6">
        <v>28283465</v>
      </c>
      <c r="C6" s="6">
        <v>29124241.91</v>
      </c>
      <c r="D6" s="6">
        <v>840776.91000000015</v>
      </c>
    </row>
    <row r="7" spans="1:4" x14ac:dyDescent="0.3">
      <c r="A7" s="12" t="s">
        <v>18</v>
      </c>
      <c r="B7" s="6">
        <v>28206778</v>
      </c>
      <c r="C7" s="6">
        <v>29053206</v>
      </c>
      <c r="D7" s="6">
        <v>846428</v>
      </c>
    </row>
    <row r="8" spans="1:4" x14ac:dyDescent="0.3">
      <c r="A8" s="12" t="s">
        <v>14</v>
      </c>
      <c r="B8" s="6">
        <v>12050</v>
      </c>
      <c r="C8" s="6">
        <v>10850</v>
      </c>
      <c r="D8" s="6">
        <v>-1200</v>
      </c>
    </row>
    <row r="9" spans="1:4" x14ac:dyDescent="0.3">
      <c r="A9" s="12" t="s">
        <v>19</v>
      </c>
      <c r="B9" s="6">
        <v>64637</v>
      </c>
      <c r="C9" s="6">
        <v>60185.91</v>
      </c>
      <c r="D9" s="6">
        <v>-4451.0899999999965</v>
      </c>
    </row>
    <row r="10" spans="1:4" x14ac:dyDescent="0.3">
      <c r="A10" s="5" t="s">
        <v>61</v>
      </c>
      <c r="B10" s="6">
        <v>2000</v>
      </c>
      <c r="C10" s="6">
        <v>44000</v>
      </c>
      <c r="D10" s="6">
        <v>42000</v>
      </c>
    </row>
    <row r="11" spans="1:4" x14ac:dyDescent="0.3">
      <c r="A11" s="5" t="s">
        <v>7</v>
      </c>
      <c r="B11" s="6">
        <v>3946617.65</v>
      </c>
      <c r="C11" s="6">
        <v>3967058.9400000004</v>
      </c>
      <c r="D11" s="6">
        <v>20441.290000000037</v>
      </c>
    </row>
    <row r="12" spans="1:4" x14ac:dyDescent="0.3">
      <c r="A12" s="12" t="s">
        <v>8</v>
      </c>
      <c r="B12" s="6">
        <v>316779.63</v>
      </c>
      <c r="C12" s="6">
        <v>426007.52</v>
      </c>
      <c r="D12" s="6">
        <v>109227.89000000001</v>
      </c>
    </row>
    <row r="13" spans="1:4" x14ac:dyDescent="0.3">
      <c r="A13" s="12" t="s">
        <v>10</v>
      </c>
      <c r="B13" s="6">
        <v>331323</v>
      </c>
      <c r="C13" s="6">
        <v>331605.8</v>
      </c>
      <c r="D13" s="6">
        <v>282.79999999998836</v>
      </c>
    </row>
    <row r="14" spans="1:4" x14ac:dyDescent="0.3">
      <c r="A14" s="12" t="s">
        <v>9</v>
      </c>
      <c r="B14" s="6">
        <v>590637</v>
      </c>
      <c r="C14" s="6">
        <v>575290.91</v>
      </c>
      <c r="D14" s="6">
        <v>-15346.089999999967</v>
      </c>
    </row>
    <row r="15" spans="1:4" x14ac:dyDescent="0.3">
      <c r="A15" s="12" t="s">
        <v>11</v>
      </c>
      <c r="B15" s="6">
        <v>2707878.02</v>
      </c>
      <c r="C15" s="6">
        <v>2634154.71</v>
      </c>
      <c r="D15" s="6">
        <v>-73723.310000000056</v>
      </c>
    </row>
    <row r="16" spans="1:4" x14ac:dyDescent="0.3">
      <c r="A16" s="5" t="s">
        <v>68</v>
      </c>
      <c r="B16" s="6">
        <v>2596610.5</v>
      </c>
      <c r="C16" s="6">
        <v>2596610.5</v>
      </c>
      <c r="D16" s="6">
        <v>0</v>
      </c>
    </row>
    <row r="17" spans="1:10" x14ac:dyDescent="0.3">
      <c r="A17" s="5" t="s">
        <v>75</v>
      </c>
      <c r="B17" s="6">
        <v>3457</v>
      </c>
      <c r="C17" s="6">
        <v>3457</v>
      </c>
      <c r="D17" s="6">
        <v>0</v>
      </c>
    </row>
    <row r="18" spans="1:10" x14ac:dyDescent="0.3">
      <c r="A18" s="5" t="s">
        <v>70</v>
      </c>
      <c r="B18" s="6">
        <v>20254472.75</v>
      </c>
      <c r="C18" s="6">
        <v>20254472.75</v>
      </c>
      <c r="D18" s="6">
        <v>0</v>
      </c>
    </row>
    <row r="19" spans="1:10" x14ac:dyDescent="0.3">
      <c r="A19" s="5" t="s">
        <v>73</v>
      </c>
      <c r="B19" s="6">
        <v>157016491</v>
      </c>
      <c r="C19" s="6">
        <v>157016491</v>
      </c>
      <c r="D19" s="6">
        <v>0</v>
      </c>
    </row>
    <row r="20" spans="1:10" x14ac:dyDescent="0.3">
      <c r="A20" s="5" t="s">
        <v>65</v>
      </c>
      <c r="B20" s="6">
        <v>1906536.73</v>
      </c>
      <c r="C20" s="6">
        <v>1875261.1</v>
      </c>
      <c r="D20" s="6">
        <v>-31275.629999999888</v>
      </c>
    </row>
    <row r="21" spans="1:10" x14ac:dyDescent="0.3">
      <c r="A21" s="5" t="s">
        <v>63</v>
      </c>
      <c r="B21" s="6">
        <v>2015308.69</v>
      </c>
      <c r="C21" s="6">
        <v>1965397.01</v>
      </c>
      <c r="D21" s="6">
        <v>-49911.679999999935</v>
      </c>
    </row>
    <row r="22" spans="1:10" x14ac:dyDescent="0.3">
      <c r="A22" s="5" t="s">
        <v>6</v>
      </c>
      <c r="B22" s="6">
        <v>64356987.219999999</v>
      </c>
      <c r="C22" s="6">
        <v>63270081.82</v>
      </c>
      <c r="D22" s="6">
        <v>-1086905.3999999985</v>
      </c>
    </row>
    <row r="23" spans="1:10" x14ac:dyDescent="0.3">
      <c r="A23" s="12" t="s">
        <v>3</v>
      </c>
      <c r="B23" s="6">
        <v>7781620</v>
      </c>
      <c r="C23" s="6">
        <v>8005220</v>
      </c>
      <c r="D23" s="6">
        <v>223600</v>
      </c>
    </row>
    <row r="24" spans="1:10" x14ac:dyDescent="0.3">
      <c r="A24" s="12" t="s">
        <v>5</v>
      </c>
      <c r="B24" s="6">
        <v>23882335.219999999</v>
      </c>
      <c r="C24" s="6">
        <v>23536073.829999998</v>
      </c>
      <c r="D24" s="6">
        <v>-346261.3900000006</v>
      </c>
    </row>
    <row r="25" spans="1:10" x14ac:dyDescent="0.3">
      <c r="A25" s="12" t="s">
        <v>2</v>
      </c>
      <c r="B25" s="6">
        <v>26095758</v>
      </c>
      <c r="C25" s="6">
        <v>25705842</v>
      </c>
      <c r="D25" s="6">
        <v>-389916</v>
      </c>
    </row>
    <row r="26" spans="1:10" x14ac:dyDescent="0.3">
      <c r="A26" s="12" t="s">
        <v>4</v>
      </c>
      <c r="B26" s="6">
        <v>6597274</v>
      </c>
      <c r="C26" s="6">
        <v>6022945.9900000002</v>
      </c>
      <c r="D26" s="6">
        <v>-574328.00999999978</v>
      </c>
    </row>
    <row r="27" spans="1:10" x14ac:dyDescent="0.3">
      <c r="A27" s="5" t="s">
        <v>88</v>
      </c>
      <c r="B27" s="6">
        <v>290127169.88</v>
      </c>
      <c r="C27" s="6">
        <v>291722710.5</v>
      </c>
      <c r="D27" s="6">
        <v>1595540.6200000048</v>
      </c>
    </row>
    <row r="28" spans="1:10" x14ac:dyDescent="0.3">
      <c r="D28" s="15"/>
      <c r="G28" s="15"/>
      <c r="J28" s="16"/>
    </row>
    <row r="29" spans="1:10" x14ac:dyDescent="0.3">
      <c r="D29" s="15"/>
      <c r="J29" s="16"/>
    </row>
    <row r="30" spans="1:10" x14ac:dyDescent="0.3">
      <c r="D30" s="15"/>
      <c r="G30" s="15"/>
      <c r="J30" s="15"/>
    </row>
    <row r="31" spans="1:10" x14ac:dyDescent="0.3">
      <c r="D31" s="6"/>
      <c r="G31" s="6"/>
      <c r="J31" s="15"/>
    </row>
    <row r="32" spans="1:10" x14ac:dyDescent="0.3">
      <c r="D32" s="15"/>
      <c r="G32" s="15"/>
      <c r="J32" s="15"/>
    </row>
    <row r="33" spans="4:10" x14ac:dyDescent="0.3">
      <c r="D33" s="15"/>
      <c r="G33" s="15"/>
      <c r="J33" s="15"/>
    </row>
    <row r="34" spans="4:10" x14ac:dyDescent="0.3">
      <c r="D34" s="15"/>
      <c r="G34" s="15"/>
      <c r="J34" s="15"/>
    </row>
    <row r="35" spans="4:10" x14ac:dyDescent="0.3">
      <c r="D35" s="6"/>
      <c r="G35" s="6"/>
      <c r="J35" s="15"/>
    </row>
  </sheetData>
  <conditionalFormatting pivot="1" sqref="D5:D27">
    <cfRule type="cellIs" dxfId="55" priority="63" operator="equal">
      <formula>0</formula>
    </cfRule>
  </conditionalFormatting>
  <conditionalFormatting pivot="1" sqref="D5:D27">
    <cfRule type="cellIs" dxfId="54" priority="62" operator="greaterThan">
      <formula>0</formula>
    </cfRule>
  </conditionalFormatting>
  <conditionalFormatting pivot="1" sqref="D5:D27">
    <cfRule type="cellIs" dxfId="53" priority="6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2B6C8-0FA4-4D94-A287-C706A9F85FC7}">
  <dimension ref="A1:L27"/>
  <sheetViews>
    <sheetView workbookViewId="0">
      <selection activeCell="G4" sqref="G4:N4"/>
    </sheetView>
  </sheetViews>
  <sheetFormatPr defaultRowHeight="14.4" x14ac:dyDescent="0.3"/>
  <cols>
    <col min="1" max="1" width="38.77734375" bestFit="1" customWidth="1"/>
    <col min="2" max="2" width="25.21875" bestFit="1" customWidth="1"/>
    <col min="3" max="3" width="16.33203125" bestFit="1" customWidth="1"/>
    <col min="4" max="4" width="19.88671875" bestFit="1" customWidth="1"/>
    <col min="5" max="5" width="21.109375" bestFit="1" customWidth="1"/>
    <col min="6" max="6" width="21.44140625" customWidth="1"/>
    <col min="7" max="7" width="7.6640625" bestFit="1" customWidth="1"/>
    <col min="8" max="8" width="7.88671875" bestFit="1" customWidth="1"/>
    <col min="9" max="9" width="26.21875" bestFit="1" customWidth="1"/>
    <col min="10" max="10" width="84.33203125" bestFit="1" customWidth="1"/>
    <col min="11" max="11" width="44.21875" bestFit="1" customWidth="1"/>
    <col min="12" max="12" width="81.5546875" bestFit="1" customWidth="1"/>
    <col min="13" max="13" width="60.5546875" bestFit="1" customWidth="1"/>
    <col min="14" max="14" width="99.21875" bestFit="1" customWidth="1"/>
  </cols>
  <sheetData>
    <row r="1" spans="1:12" x14ac:dyDescent="0.3">
      <c r="A1" s="4" t="s">
        <v>26</v>
      </c>
      <c r="B1" t="s">
        <v>235</v>
      </c>
    </row>
    <row r="2" spans="1:12" x14ac:dyDescent="0.3">
      <c r="A2" s="4" t="s">
        <v>20</v>
      </c>
      <c r="B2" t="s">
        <v>235</v>
      </c>
    </row>
    <row r="4" spans="1:12" x14ac:dyDescent="0.3">
      <c r="A4" s="4" t="s">
        <v>87</v>
      </c>
      <c r="B4" t="s">
        <v>89</v>
      </c>
      <c r="C4" t="s">
        <v>92</v>
      </c>
      <c r="D4" t="s">
        <v>95</v>
      </c>
      <c r="E4" t="s">
        <v>97</v>
      </c>
    </row>
    <row r="5" spans="1:12" x14ac:dyDescent="0.3">
      <c r="A5" s="5" t="s">
        <v>61</v>
      </c>
      <c r="B5" s="6">
        <v>2000</v>
      </c>
      <c r="C5" s="6">
        <v>42000</v>
      </c>
      <c r="D5" s="6">
        <v>40000</v>
      </c>
      <c r="E5" s="7">
        <v>21</v>
      </c>
      <c r="L5" s="2"/>
    </row>
    <row r="6" spans="1:12" x14ac:dyDescent="0.3">
      <c r="A6" s="5" t="s">
        <v>73</v>
      </c>
      <c r="B6" s="6">
        <v>157016491</v>
      </c>
      <c r="C6" s="6">
        <v>485554150.71999997</v>
      </c>
      <c r="D6" s="6">
        <v>328537659.71999997</v>
      </c>
      <c r="E6" s="7">
        <v>3.0923767792008547</v>
      </c>
    </row>
    <row r="7" spans="1:12" x14ac:dyDescent="0.3">
      <c r="A7" s="5" t="s">
        <v>70</v>
      </c>
      <c r="B7" s="6">
        <v>20254472.75</v>
      </c>
      <c r="C7" s="6">
        <v>31873295.419999998</v>
      </c>
      <c r="D7" s="6">
        <v>11618822.669999998</v>
      </c>
      <c r="E7" s="7">
        <v>1.5736423166088092</v>
      </c>
    </row>
    <row r="8" spans="1:12" x14ac:dyDescent="0.3">
      <c r="A8" s="5" t="s">
        <v>68</v>
      </c>
      <c r="B8" s="6">
        <v>2596610.5</v>
      </c>
      <c r="C8" s="6">
        <v>4046492.2499999995</v>
      </c>
      <c r="D8" s="6">
        <v>1449881.7499999995</v>
      </c>
      <c r="E8" s="7">
        <v>1.5583747543191402</v>
      </c>
    </row>
    <row r="9" spans="1:12" x14ac:dyDescent="0.3">
      <c r="A9" s="5" t="s">
        <v>7</v>
      </c>
      <c r="B9" s="6">
        <v>3946617.65</v>
      </c>
      <c r="C9" s="6">
        <v>4670239.4400000004</v>
      </c>
      <c r="D9" s="6">
        <v>723621.78999999957</v>
      </c>
      <c r="E9" s="7">
        <v>1.1833523929028189</v>
      </c>
    </row>
    <row r="10" spans="1:12" x14ac:dyDescent="0.3">
      <c r="A10" s="12" t="s">
        <v>8</v>
      </c>
      <c r="B10" s="6">
        <v>316779.63</v>
      </c>
      <c r="C10" s="6">
        <v>626599.66</v>
      </c>
      <c r="D10" s="6">
        <v>309820.03000000003</v>
      </c>
      <c r="E10" s="7">
        <v>1.9780301530120483</v>
      </c>
    </row>
    <row r="11" spans="1:12" x14ac:dyDescent="0.3">
      <c r="A11" s="12" t="s">
        <v>10</v>
      </c>
      <c r="B11" s="6">
        <v>331323</v>
      </c>
      <c r="C11" s="6">
        <v>349582.11</v>
      </c>
      <c r="D11" s="6">
        <v>18259.109999999986</v>
      </c>
      <c r="E11" s="7">
        <v>1.0551096965800744</v>
      </c>
    </row>
    <row r="12" spans="1:12" x14ac:dyDescent="0.3">
      <c r="A12" s="12" t="s">
        <v>11</v>
      </c>
      <c r="B12" s="6">
        <v>2707878.02</v>
      </c>
      <c r="C12" s="6">
        <v>2961520.99</v>
      </c>
      <c r="D12" s="6">
        <v>253642.9700000002</v>
      </c>
      <c r="E12" s="7">
        <v>1.0936685360738665</v>
      </c>
    </row>
    <row r="13" spans="1:12" x14ac:dyDescent="0.3">
      <c r="A13" s="12" t="s">
        <v>9</v>
      </c>
      <c r="B13" s="6">
        <v>590637</v>
      </c>
      <c r="C13" s="6">
        <v>732536.67999999993</v>
      </c>
      <c r="D13" s="6">
        <v>141899.67999999993</v>
      </c>
      <c r="E13" s="7">
        <v>1.2402485452147427</v>
      </c>
    </row>
    <row r="14" spans="1:12" x14ac:dyDescent="0.3">
      <c r="A14" s="5" t="s">
        <v>12</v>
      </c>
      <c r="B14" s="6">
        <v>9745223.3399999999</v>
      </c>
      <c r="C14" s="6">
        <v>11243369.16</v>
      </c>
      <c r="D14" s="6">
        <v>1498145.8200000003</v>
      </c>
      <c r="E14" s="7">
        <v>1.1537312966292674</v>
      </c>
    </row>
    <row r="15" spans="1:12" x14ac:dyDescent="0.3">
      <c r="A15" s="5" t="s">
        <v>17</v>
      </c>
      <c r="B15" s="6">
        <v>28283465</v>
      </c>
      <c r="C15" s="6">
        <v>30126789.18</v>
      </c>
      <c r="D15" s="6">
        <v>1843324.1799999997</v>
      </c>
      <c r="E15" s="7">
        <v>1.0651732091524146</v>
      </c>
    </row>
    <row r="16" spans="1:12" x14ac:dyDescent="0.3">
      <c r="A16" s="12" t="s">
        <v>19</v>
      </c>
      <c r="B16" s="6">
        <v>64637</v>
      </c>
      <c r="C16" s="6">
        <v>118097.29000000001</v>
      </c>
      <c r="D16" s="6">
        <v>53460.290000000008</v>
      </c>
      <c r="E16" s="7">
        <v>1.8270849513436578</v>
      </c>
    </row>
    <row r="17" spans="1:5" x14ac:dyDescent="0.3">
      <c r="A17" s="12" t="s">
        <v>14</v>
      </c>
      <c r="B17" s="6">
        <v>12050</v>
      </c>
      <c r="C17" s="6">
        <v>8951.5</v>
      </c>
      <c r="D17" s="6">
        <v>-3098.5</v>
      </c>
      <c r="E17" s="7">
        <v>0.74286307053941913</v>
      </c>
    </row>
    <row r="18" spans="1:5" x14ac:dyDescent="0.3">
      <c r="A18" s="12" t="s">
        <v>18</v>
      </c>
      <c r="B18" s="6">
        <v>28206778</v>
      </c>
      <c r="C18" s="6">
        <v>29999740.390000001</v>
      </c>
      <c r="D18" s="6">
        <v>1792962.3900000006</v>
      </c>
      <c r="E18" s="7">
        <v>1.0635649484673506</v>
      </c>
    </row>
    <row r="19" spans="1:5" x14ac:dyDescent="0.3">
      <c r="A19" s="5" t="s">
        <v>6</v>
      </c>
      <c r="B19" s="6">
        <v>64356987.219999999</v>
      </c>
      <c r="C19" s="6">
        <v>64189351.389999993</v>
      </c>
      <c r="D19" s="6">
        <v>-167635.82999999821</v>
      </c>
      <c r="E19" s="7">
        <v>0.99739521942773757</v>
      </c>
    </row>
    <row r="20" spans="1:5" x14ac:dyDescent="0.3">
      <c r="A20" s="12" t="s">
        <v>2</v>
      </c>
      <c r="B20" s="6">
        <v>26095758</v>
      </c>
      <c r="C20" s="6">
        <v>24389569.879999999</v>
      </c>
      <c r="D20" s="6">
        <v>-1706188.120000001</v>
      </c>
      <c r="E20" s="7">
        <v>0.9346181812384986</v>
      </c>
    </row>
    <row r="21" spans="1:5" x14ac:dyDescent="0.3">
      <c r="A21" s="12" t="s">
        <v>5</v>
      </c>
      <c r="B21" s="6">
        <v>23882335.219999999</v>
      </c>
      <c r="C21" s="6">
        <v>24620684.579999998</v>
      </c>
      <c r="D21" s="6">
        <v>738349.3599999994</v>
      </c>
      <c r="E21" s="7">
        <v>1.0309161291472735</v>
      </c>
    </row>
    <row r="22" spans="1:5" x14ac:dyDescent="0.3">
      <c r="A22" s="12" t="s">
        <v>3</v>
      </c>
      <c r="B22" s="6">
        <v>7781620</v>
      </c>
      <c r="C22" s="6">
        <v>8773017.0800000001</v>
      </c>
      <c r="D22" s="6">
        <v>991397.08000000007</v>
      </c>
      <c r="E22" s="7">
        <v>1.12740240207052</v>
      </c>
    </row>
    <row r="23" spans="1:5" x14ac:dyDescent="0.3">
      <c r="A23" s="12" t="s">
        <v>4</v>
      </c>
      <c r="B23" s="6">
        <v>6597274</v>
      </c>
      <c r="C23" s="6">
        <v>6406079.8499999996</v>
      </c>
      <c r="D23" s="6">
        <v>-191194.15000000037</v>
      </c>
      <c r="E23" s="7">
        <v>0.97101921945336811</v>
      </c>
    </row>
    <row r="24" spans="1:5" x14ac:dyDescent="0.3">
      <c r="A24" s="5" t="s">
        <v>65</v>
      </c>
      <c r="B24" s="6">
        <v>1906536.73</v>
      </c>
      <c r="C24" s="6">
        <v>1797501.22</v>
      </c>
      <c r="D24" s="6">
        <v>-109035.51000000001</v>
      </c>
      <c r="E24" s="7">
        <v>0.94280964626367303</v>
      </c>
    </row>
    <row r="25" spans="1:5" x14ac:dyDescent="0.3">
      <c r="A25" s="5" t="s">
        <v>63</v>
      </c>
      <c r="B25" s="6">
        <v>2015308.69</v>
      </c>
      <c r="C25" s="6">
        <v>1843281.19</v>
      </c>
      <c r="D25" s="6">
        <v>-172027.5</v>
      </c>
      <c r="E25" s="7">
        <v>0.91463962773861707</v>
      </c>
    </row>
    <row r="26" spans="1:5" x14ac:dyDescent="0.3">
      <c r="A26" s="5" t="s">
        <v>75</v>
      </c>
      <c r="B26" s="6">
        <v>3457</v>
      </c>
      <c r="C26" s="6">
        <v>-332.18</v>
      </c>
      <c r="D26" s="6">
        <v>-3789.18</v>
      </c>
      <c r="E26" s="7">
        <v>-9.608909459068557E-2</v>
      </c>
    </row>
    <row r="27" spans="1:5" x14ac:dyDescent="0.3">
      <c r="A27" s="5" t="s">
        <v>88</v>
      </c>
      <c r="B27" s="6">
        <v>290127169.88</v>
      </c>
      <c r="C27" s="6">
        <v>635386137.79000008</v>
      </c>
      <c r="D27" s="6">
        <v>345258967.90999985</v>
      </c>
      <c r="E27" s="7">
        <v>2.1900263186409017</v>
      </c>
    </row>
  </sheetData>
  <conditionalFormatting pivot="1" sqref="D5:D27">
    <cfRule type="cellIs" dxfId="51" priority="8" operator="equal">
      <formula>0</formula>
    </cfRule>
  </conditionalFormatting>
  <conditionalFormatting pivot="1" sqref="D5:D27">
    <cfRule type="cellIs" dxfId="50" priority="7" operator="greaterThan">
      <formula>0</formula>
    </cfRule>
  </conditionalFormatting>
  <conditionalFormatting pivot="1" sqref="D5:D27">
    <cfRule type="cellIs" dxfId="49" priority="6" operator="lessThan">
      <formula>0</formula>
    </cfRule>
  </conditionalFormatting>
  <conditionalFormatting pivot="1" sqref="E5:E27">
    <cfRule type="cellIs" dxfId="48" priority="5" operator="greaterThanOrEqual">
      <formula>1</formula>
    </cfRule>
  </conditionalFormatting>
  <conditionalFormatting pivot="1" sqref="E5:E27">
    <cfRule type="cellIs" dxfId="47" priority="4" operator="between">
      <formula>0.9</formula>
      <formula>0.9999</formula>
    </cfRule>
  </conditionalFormatting>
  <conditionalFormatting pivot="1" sqref="E5:E27">
    <cfRule type="cellIs" dxfId="46" priority="3" operator="between">
      <formula>0.7</formula>
      <formula>0.8999</formula>
    </cfRule>
  </conditionalFormatting>
  <conditionalFormatting pivot="1" sqref="E5:E27">
    <cfRule type="cellIs" dxfId="45" priority="2" operator="lessThan">
      <formula>0.7</formula>
    </cfRule>
  </conditionalFormatting>
  <conditionalFormatting pivot="1" sqref="E5:E27">
    <cfRule type="cellIs" dxfId="44" priority="1" operator="lessThanOrEqual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C410D-BB26-4389-A4D9-F6D91149F9DA}">
  <dimension ref="A1:J27"/>
  <sheetViews>
    <sheetView topLeftCell="A16" workbookViewId="0">
      <selection activeCell="G4" sqref="G4:N4"/>
    </sheetView>
  </sheetViews>
  <sheetFormatPr defaultRowHeight="14.4" x14ac:dyDescent="0.3"/>
  <cols>
    <col min="1" max="1" width="38.77734375" bestFit="1" customWidth="1"/>
    <col min="2" max="2" width="26.109375" bestFit="1" customWidth="1"/>
    <col min="3" max="3" width="16.33203125" bestFit="1" customWidth="1"/>
    <col min="4" max="4" width="19.88671875" bestFit="1" customWidth="1"/>
    <col min="5" max="5" width="21.109375" bestFit="1" customWidth="1"/>
    <col min="6" max="6" width="34.6640625" bestFit="1" customWidth="1"/>
    <col min="7" max="7" width="7.6640625" bestFit="1" customWidth="1"/>
    <col min="8" max="8" width="7.88671875" bestFit="1" customWidth="1"/>
    <col min="9" max="9" width="45.21875" bestFit="1" customWidth="1"/>
    <col min="10" max="10" width="84.33203125" bestFit="1" customWidth="1"/>
    <col min="11" max="11" width="44.21875" bestFit="1" customWidth="1"/>
    <col min="12" max="12" width="81.5546875" bestFit="1" customWidth="1"/>
    <col min="13" max="13" width="60.5546875" bestFit="1" customWidth="1"/>
    <col min="14" max="14" width="99.21875" bestFit="1" customWidth="1"/>
  </cols>
  <sheetData>
    <row r="1" spans="1:10" x14ac:dyDescent="0.3">
      <c r="A1" s="4" t="s">
        <v>20</v>
      </c>
      <c r="B1" t="s">
        <v>235</v>
      </c>
    </row>
    <row r="2" spans="1:10" x14ac:dyDescent="0.3">
      <c r="A2" s="4" t="s">
        <v>26</v>
      </c>
      <c r="B2" t="s">
        <v>235</v>
      </c>
    </row>
    <row r="4" spans="1:10" x14ac:dyDescent="0.3">
      <c r="A4" s="4" t="s">
        <v>87</v>
      </c>
      <c r="B4" t="s">
        <v>90</v>
      </c>
      <c r="C4" t="s">
        <v>92</v>
      </c>
      <c r="D4" t="s">
        <v>96</v>
      </c>
      <c r="E4" t="s">
        <v>98</v>
      </c>
    </row>
    <row r="5" spans="1:10" x14ac:dyDescent="0.3">
      <c r="A5" s="5" t="s">
        <v>73</v>
      </c>
      <c r="B5" s="6">
        <v>157016491</v>
      </c>
      <c r="C5" s="6">
        <v>485554150.71999997</v>
      </c>
      <c r="D5" s="6">
        <v>328537659.71999997</v>
      </c>
      <c r="E5" s="7">
        <v>3.0923767792008547</v>
      </c>
      <c r="J5" s="2"/>
    </row>
    <row r="6" spans="1:10" x14ac:dyDescent="0.3">
      <c r="A6" s="5" t="s">
        <v>70</v>
      </c>
      <c r="B6" s="6">
        <v>20254472.75</v>
      </c>
      <c r="C6" s="6">
        <v>31873295.419999998</v>
      </c>
      <c r="D6" s="6">
        <v>11618822.669999998</v>
      </c>
      <c r="E6" s="7">
        <v>1.5736423166088092</v>
      </c>
    </row>
    <row r="7" spans="1:10" x14ac:dyDescent="0.3">
      <c r="A7" s="5" t="s">
        <v>68</v>
      </c>
      <c r="B7" s="6">
        <v>2596610.5</v>
      </c>
      <c r="C7" s="6">
        <v>4046492.2499999995</v>
      </c>
      <c r="D7" s="6">
        <v>1449881.7499999995</v>
      </c>
      <c r="E7" s="7">
        <v>1.5583747543191402</v>
      </c>
    </row>
    <row r="8" spans="1:10" x14ac:dyDescent="0.3">
      <c r="A8" s="5" t="s">
        <v>7</v>
      </c>
      <c r="B8" s="6">
        <v>3967058.9400000004</v>
      </c>
      <c r="C8" s="6">
        <v>4670239.4400000004</v>
      </c>
      <c r="D8" s="6">
        <v>703180.49999999953</v>
      </c>
      <c r="E8" s="7">
        <v>1.1772548657923392</v>
      </c>
    </row>
    <row r="9" spans="1:10" x14ac:dyDescent="0.3">
      <c r="A9" s="12" t="s">
        <v>8</v>
      </c>
      <c r="B9" s="6">
        <v>426007.52</v>
      </c>
      <c r="C9" s="6">
        <v>626599.66</v>
      </c>
      <c r="D9" s="6">
        <v>200592.14</v>
      </c>
      <c r="E9" s="7">
        <v>1.4708652560874982</v>
      </c>
    </row>
    <row r="10" spans="1:10" x14ac:dyDescent="0.3">
      <c r="A10" s="12" t="s">
        <v>10</v>
      </c>
      <c r="B10" s="6">
        <v>331605.8</v>
      </c>
      <c r="C10" s="6">
        <v>349582.11</v>
      </c>
      <c r="D10" s="6">
        <v>17976.309999999998</v>
      </c>
      <c r="E10" s="7">
        <v>1.0542098781143152</v>
      </c>
    </row>
    <row r="11" spans="1:10" x14ac:dyDescent="0.3">
      <c r="A11" s="12" t="s">
        <v>11</v>
      </c>
      <c r="B11" s="6">
        <v>2634154.71</v>
      </c>
      <c r="C11" s="6">
        <v>2961520.99</v>
      </c>
      <c r="D11" s="6">
        <v>327366.28000000026</v>
      </c>
      <c r="E11" s="7">
        <v>1.1242775448067741</v>
      </c>
    </row>
    <row r="12" spans="1:10" x14ac:dyDescent="0.3">
      <c r="A12" s="12" t="s">
        <v>9</v>
      </c>
      <c r="B12" s="6">
        <v>575290.91</v>
      </c>
      <c r="C12" s="6">
        <v>732536.67999999993</v>
      </c>
      <c r="D12" s="6">
        <v>157245.7699999999</v>
      </c>
      <c r="E12" s="7">
        <v>1.2733326170580375</v>
      </c>
    </row>
    <row r="13" spans="1:10" x14ac:dyDescent="0.3">
      <c r="A13" s="5" t="s">
        <v>17</v>
      </c>
      <c r="B13" s="6">
        <v>29124241.91</v>
      </c>
      <c r="C13" s="6">
        <v>30126789.18</v>
      </c>
      <c r="D13" s="6">
        <v>1002547.2699999996</v>
      </c>
      <c r="E13" s="7">
        <v>1.0344231198565814</v>
      </c>
    </row>
    <row r="14" spans="1:10" x14ac:dyDescent="0.3">
      <c r="A14" s="12" t="s">
        <v>19</v>
      </c>
      <c r="B14" s="6">
        <v>60185.91</v>
      </c>
      <c r="C14" s="6">
        <v>118097.29000000001</v>
      </c>
      <c r="D14" s="6">
        <v>57911.380000000005</v>
      </c>
      <c r="E14" s="7">
        <v>1.9622082643595486</v>
      </c>
    </row>
    <row r="15" spans="1:10" x14ac:dyDescent="0.3">
      <c r="A15" s="12" t="s">
        <v>14</v>
      </c>
      <c r="B15" s="6">
        <v>10850</v>
      </c>
      <c r="C15" s="6">
        <v>8951.5</v>
      </c>
      <c r="D15" s="6">
        <v>-1898.5</v>
      </c>
      <c r="E15" s="7">
        <v>0.82502304147465433</v>
      </c>
    </row>
    <row r="16" spans="1:10" x14ac:dyDescent="0.3">
      <c r="A16" s="12" t="s">
        <v>18</v>
      </c>
      <c r="B16" s="6">
        <v>29053206</v>
      </c>
      <c r="C16" s="6">
        <v>29999740.390000001</v>
      </c>
      <c r="D16" s="6">
        <v>946534.3900000006</v>
      </c>
      <c r="E16" s="7">
        <v>1.0325793439113053</v>
      </c>
    </row>
    <row r="17" spans="1:5" x14ac:dyDescent="0.3">
      <c r="A17" s="5" t="s">
        <v>6</v>
      </c>
      <c r="B17" s="6">
        <v>63270081.82</v>
      </c>
      <c r="C17" s="6">
        <v>64189351.389999993</v>
      </c>
      <c r="D17" s="6">
        <v>919269.5700000003</v>
      </c>
      <c r="E17" s="7">
        <v>1.0145292932071002</v>
      </c>
    </row>
    <row r="18" spans="1:5" x14ac:dyDescent="0.3">
      <c r="A18" s="12" t="s">
        <v>2</v>
      </c>
      <c r="B18" s="6">
        <v>25705842</v>
      </c>
      <c r="C18" s="6">
        <v>24389569.879999999</v>
      </c>
      <c r="D18" s="6">
        <v>-1316272.120000001</v>
      </c>
      <c r="E18" s="7">
        <v>0.94879482570537854</v>
      </c>
    </row>
    <row r="19" spans="1:5" x14ac:dyDescent="0.3">
      <c r="A19" s="12" t="s">
        <v>5</v>
      </c>
      <c r="B19" s="6">
        <v>23536073.829999998</v>
      </c>
      <c r="C19" s="6">
        <v>24620684.579999998</v>
      </c>
      <c r="D19" s="6">
        <v>1084610.75</v>
      </c>
      <c r="E19" s="7">
        <v>1.0460829090626624</v>
      </c>
    </row>
    <row r="20" spans="1:5" x14ac:dyDescent="0.3">
      <c r="A20" s="12" t="s">
        <v>3</v>
      </c>
      <c r="B20" s="6">
        <v>8005220</v>
      </c>
      <c r="C20" s="6">
        <v>8773017.0800000001</v>
      </c>
      <c r="D20" s="6">
        <v>767797.08000000007</v>
      </c>
      <c r="E20" s="7">
        <v>1.0959120523858183</v>
      </c>
    </row>
    <row r="21" spans="1:5" x14ac:dyDescent="0.3">
      <c r="A21" s="12" t="s">
        <v>4</v>
      </c>
      <c r="B21" s="6">
        <v>6022945.9900000002</v>
      </c>
      <c r="C21" s="6">
        <v>6406079.8499999996</v>
      </c>
      <c r="D21" s="6">
        <v>383133.8599999994</v>
      </c>
      <c r="E21" s="7">
        <v>1.0636123685379419</v>
      </c>
    </row>
    <row r="22" spans="1:5" x14ac:dyDescent="0.3">
      <c r="A22" s="5" t="s">
        <v>12</v>
      </c>
      <c r="B22" s="6">
        <v>11605638.470000001</v>
      </c>
      <c r="C22" s="6">
        <v>11243369.16</v>
      </c>
      <c r="D22" s="6">
        <v>-362269.31000000052</v>
      </c>
      <c r="E22" s="7">
        <v>0.96878505987098873</v>
      </c>
    </row>
    <row r="23" spans="1:5" x14ac:dyDescent="0.3">
      <c r="A23" s="5" t="s">
        <v>65</v>
      </c>
      <c r="B23" s="6">
        <v>1875261.1</v>
      </c>
      <c r="C23" s="6">
        <v>1797501.22</v>
      </c>
      <c r="D23" s="6">
        <v>-77759.880000000121</v>
      </c>
      <c r="E23" s="7">
        <v>0.95853383830123706</v>
      </c>
    </row>
    <row r="24" spans="1:5" x14ac:dyDescent="0.3">
      <c r="A24" s="5" t="s">
        <v>61</v>
      </c>
      <c r="B24" s="6">
        <v>44000</v>
      </c>
      <c r="C24" s="6">
        <v>42000</v>
      </c>
      <c r="D24" s="6">
        <v>-2000</v>
      </c>
      <c r="E24" s="7">
        <v>0.95454545454545459</v>
      </c>
    </row>
    <row r="25" spans="1:5" x14ac:dyDescent="0.3">
      <c r="A25" s="5" t="s">
        <v>63</v>
      </c>
      <c r="B25" s="6">
        <v>1965397.01</v>
      </c>
      <c r="C25" s="6">
        <v>1843281.19</v>
      </c>
      <c r="D25" s="6">
        <v>-122115.82000000007</v>
      </c>
      <c r="E25" s="7">
        <v>0.93786709790506906</v>
      </c>
    </row>
    <row r="26" spans="1:5" x14ac:dyDescent="0.3">
      <c r="A26" s="5" t="s">
        <v>75</v>
      </c>
      <c r="B26" s="6">
        <v>3457</v>
      </c>
      <c r="C26" s="6">
        <v>-332.18</v>
      </c>
      <c r="D26" s="6">
        <v>-3789.18</v>
      </c>
      <c r="E26" s="7">
        <v>-9.608909459068557E-2</v>
      </c>
    </row>
    <row r="27" spans="1:5" x14ac:dyDescent="0.3">
      <c r="A27" s="5" t="s">
        <v>88</v>
      </c>
      <c r="B27" s="6">
        <v>291722710.5</v>
      </c>
      <c r="C27" s="6">
        <v>635386137.79000008</v>
      </c>
      <c r="D27" s="6">
        <v>343663427.28999984</v>
      </c>
      <c r="E27" s="7">
        <v>2.1780482455444616</v>
      </c>
    </row>
  </sheetData>
  <conditionalFormatting pivot="1" sqref="D5:D27">
    <cfRule type="cellIs" dxfId="41" priority="8" operator="equal">
      <formula>0</formula>
    </cfRule>
  </conditionalFormatting>
  <conditionalFormatting pivot="1" sqref="D5:D27">
    <cfRule type="cellIs" dxfId="40" priority="7" operator="greaterThan">
      <formula>0</formula>
    </cfRule>
  </conditionalFormatting>
  <conditionalFormatting pivot="1" sqref="D5:D27">
    <cfRule type="cellIs" dxfId="39" priority="6" operator="lessThan">
      <formula>0</formula>
    </cfRule>
  </conditionalFormatting>
  <conditionalFormatting pivot="1" sqref="E5:E27">
    <cfRule type="cellIs" dxfId="38" priority="5" operator="greaterThanOrEqual">
      <formula>1</formula>
    </cfRule>
  </conditionalFormatting>
  <conditionalFormatting pivot="1" sqref="E5:E27">
    <cfRule type="cellIs" dxfId="37" priority="4" operator="between">
      <formula>0.9</formula>
      <formula>0.9999</formula>
    </cfRule>
  </conditionalFormatting>
  <conditionalFormatting pivot="1" sqref="E5:E27">
    <cfRule type="cellIs" dxfId="36" priority="3" operator="between">
      <formula>0.7</formula>
      <formula>0.8999</formula>
    </cfRule>
  </conditionalFormatting>
  <conditionalFormatting pivot="1" sqref="E5:E27">
    <cfRule type="cellIs" dxfId="35" priority="2" operator="lessThan">
      <formula>0.7</formula>
    </cfRule>
  </conditionalFormatting>
  <conditionalFormatting pivot="1" sqref="E5:E27">
    <cfRule type="cellIs" dxfId="34" priority="1" operator="lessThanOrEqual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2233D-9492-4B1F-A67A-102DC7261CF9}">
  <dimension ref="A1:L38"/>
  <sheetViews>
    <sheetView topLeftCell="A61" workbookViewId="0">
      <selection activeCell="E7" sqref="E7:L7"/>
    </sheetView>
  </sheetViews>
  <sheetFormatPr defaultRowHeight="14.4" x14ac:dyDescent="0.3"/>
  <cols>
    <col min="1" max="1" width="38.77734375" bestFit="1" customWidth="1"/>
    <col min="2" max="2" width="25.21875" bestFit="1" customWidth="1"/>
    <col min="3" max="3" width="15.33203125" bestFit="1" customWidth="1"/>
    <col min="6" max="7" width="22.5546875" bestFit="1" customWidth="1"/>
    <col min="8" max="8" width="31.88671875" bestFit="1" customWidth="1"/>
    <col min="9" max="9" width="13.5546875" bestFit="1" customWidth="1"/>
    <col min="10" max="10" width="14.33203125" bestFit="1" customWidth="1"/>
    <col min="11" max="11" width="31.88671875" bestFit="1" customWidth="1"/>
    <col min="12" max="12" width="151.21875" bestFit="1" customWidth="1"/>
  </cols>
  <sheetData>
    <row r="1" spans="1:12" x14ac:dyDescent="0.3">
      <c r="A1" s="4" t="s">
        <v>26</v>
      </c>
      <c r="B1" t="s">
        <v>235</v>
      </c>
    </row>
    <row r="2" spans="1:12" x14ac:dyDescent="0.3">
      <c r="A2" s="4" t="s">
        <v>20</v>
      </c>
      <c r="B2" t="s">
        <v>235</v>
      </c>
    </row>
    <row r="4" spans="1:12" x14ac:dyDescent="0.3">
      <c r="A4" s="4" t="s">
        <v>87</v>
      </c>
      <c r="B4" t="s">
        <v>89</v>
      </c>
    </row>
    <row r="5" spans="1:12" x14ac:dyDescent="0.3">
      <c r="A5" s="5" t="s">
        <v>73</v>
      </c>
      <c r="B5" s="6">
        <v>157016491</v>
      </c>
    </row>
    <row r="6" spans="1:12" x14ac:dyDescent="0.3">
      <c r="A6" s="12" t="s">
        <v>65</v>
      </c>
      <c r="B6" s="6">
        <v>156986852</v>
      </c>
    </row>
    <row r="7" spans="1:12" x14ac:dyDescent="0.3">
      <c r="A7" s="12" t="s">
        <v>74</v>
      </c>
      <c r="B7" s="6">
        <v>29639</v>
      </c>
    </row>
    <row r="8" spans="1:12" x14ac:dyDescent="0.3">
      <c r="A8" s="5" t="s">
        <v>6</v>
      </c>
      <c r="B8" s="6">
        <v>64356987.219999999</v>
      </c>
      <c r="G8" s="15"/>
    </row>
    <row r="9" spans="1:12" x14ac:dyDescent="0.3">
      <c r="A9" s="12" t="s">
        <v>2</v>
      </c>
      <c r="B9" s="6">
        <v>26095758</v>
      </c>
      <c r="G9" s="15"/>
    </row>
    <row r="10" spans="1:12" x14ac:dyDescent="0.3">
      <c r="A10" s="12" t="s">
        <v>5</v>
      </c>
      <c r="B10" s="6">
        <v>23882335.219999999</v>
      </c>
      <c r="G10" s="15"/>
    </row>
    <row r="11" spans="1:12" x14ac:dyDescent="0.3">
      <c r="A11" s="12" t="s">
        <v>3</v>
      </c>
      <c r="B11" s="6">
        <v>7781620</v>
      </c>
      <c r="G11" s="15"/>
    </row>
    <row r="12" spans="1:12" x14ac:dyDescent="0.3">
      <c r="A12" s="12" t="s">
        <v>4</v>
      </c>
      <c r="B12" s="6">
        <v>6597274</v>
      </c>
      <c r="G12" s="15"/>
    </row>
    <row r="13" spans="1:12" x14ac:dyDescent="0.3">
      <c r="A13" s="5" t="s">
        <v>17</v>
      </c>
      <c r="B13" s="6">
        <v>28283465</v>
      </c>
      <c r="G13" s="15"/>
    </row>
    <row r="14" spans="1:12" x14ac:dyDescent="0.3">
      <c r="A14" s="12" t="s">
        <v>19</v>
      </c>
      <c r="B14" s="6">
        <v>64637</v>
      </c>
      <c r="G14" s="15"/>
    </row>
    <row r="15" spans="1:12" x14ac:dyDescent="0.3">
      <c r="A15" s="12" t="s">
        <v>14</v>
      </c>
      <c r="B15" s="6">
        <v>12050</v>
      </c>
      <c r="G15" s="15"/>
      <c r="L15" s="17"/>
    </row>
    <row r="16" spans="1:12" x14ac:dyDescent="0.3">
      <c r="A16" s="12" t="s">
        <v>18</v>
      </c>
      <c r="B16" s="6">
        <v>28206778</v>
      </c>
    </row>
    <row r="17" spans="1:2" x14ac:dyDescent="0.3">
      <c r="A17" s="5" t="s">
        <v>70</v>
      </c>
      <c r="B17" s="6">
        <v>20254472.75</v>
      </c>
    </row>
    <row r="18" spans="1:2" x14ac:dyDescent="0.3">
      <c r="A18" s="12" t="s">
        <v>71</v>
      </c>
      <c r="B18" s="6">
        <v>523704</v>
      </c>
    </row>
    <row r="19" spans="1:2" x14ac:dyDescent="0.3">
      <c r="A19" s="12" t="s">
        <v>72</v>
      </c>
      <c r="B19" s="6">
        <v>19730768.75</v>
      </c>
    </row>
    <row r="20" spans="1:2" x14ac:dyDescent="0.3">
      <c r="A20" s="5" t="s">
        <v>12</v>
      </c>
      <c r="B20" s="6">
        <v>9745223.3399999999</v>
      </c>
    </row>
    <row r="21" spans="1:2" x14ac:dyDescent="0.3">
      <c r="A21" s="12" t="s">
        <v>13</v>
      </c>
      <c r="B21" s="6">
        <v>9745223.3399999999</v>
      </c>
    </row>
    <row r="22" spans="1:2" x14ac:dyDescent="0.3">
      <c r="A22" s="5" t="s">
        <v>7</v>
      </c>
      <c r="B22" s="6">
        <v>3946617.65</v>
      </c>
    </row>
    <row r="23" spans="1:2" x14ac:dyDescent="0.3">
      <c r="A23" s="12" t="s">
        <v>8</v>
      </c>
      <c r="B23" s="6">
        <v>316779.63</v>
      </c>
    </row>
    <row r="24" spans="1:2" x14ac:dyDescent="0.3">
      <c r="A24" s="12" t="s">
        <v>10</v>
      </c>
      <c r="B24" s="6">
        <v>331323</v>
      </c>
    </row>
    <row r="25" spans="1:2" x14ac:dyDescent="0.3">
      <c r="A25" s="12" t="s">
        <v>11</v>
      </c>
      <c r="B25" s="6">
        <v>2707878.02</v>
      </c>
    </row>
    <row r="26" spans="1:2" x14ac:dyDescent="0.3">
      <c r="A26" s="12" t="s">
        <v>9</v>
      </c>
      <c r="B26" s="6">
        <v>590637</v>
      </c>
    </row>
    <row r="27" spans="1:2" x14ac:dyDescent="0.3">
      <c r="A27" s="5" t="s">
        <v>68</v>
      </c>
      <c r="B27" s="6">
        <v>2596610.5</v>
      </c>
    </row>
    <row r="28" spans="1:2" x14ac:dyDescent="0.3">
      <c r="A28" s="12" t="s">
        <v>67</v>
      </c>
      <c r="B28" s="6">
        <v>437733</v>
      </c>
    </row>
    <row r="29" spans="1:2" x14ac:dyDescent="0.3">
      <c r="A29" s="12" t="s">
        <v>69</v>
      </c>
      <c r="B29" s="6">
        <v>2158877.5</v>
      </c>
    </row>
    <row r="30" spans="1:2" x14ac:dyDescent="0.3">
      <c r="A30" s="5" t="s">
        <v>63</v>
      </c>
      <c r="B30" s="6">
        <v>2015308.69</v>
      </c>
    </row>
    <row r="31" spans="1:2" x14ac:dyDescent="0.3">
      <c r="A31" s="12" t="s">
        <v>64</v>
      </c>
      <c r="B31" s="6">
        <v>2015308.69</v>
      </c>
    </row>
    <row r="32" spans="1:2" x14ac:dyDescent="0.3">
      <c r="A32" s="5" t="s">
        <v>65</v>
      </c>
      <c r="B32" s="6">
        <v>1906536.73</v>
      </c>
    </row>
    <row r="33" spans="1:2" x14ac:dyDescent="0.3">
      <c r="A33" s="12" t="s">
        <v>66</v>
      </c>
      <c r="B33" s="6">
        <v>1906536.73</v>
      </c>
    </row>
    <row r="34" spans="1:2" x14ac:dyDescent="0.3">
      <c r="A34" s="5" t="s">
        <v>75</v>
      </c>
      <c r="B34" s="6">
        <v>3457</v>
      </c>
    </row>
    <row r="35" spans="1:2" x14ac:dyDescent="0.3">
      <c r="A35" s="12" t="s">
        <v>76</v>
      </c>
      <c r="B35" s="6">
        <v>3457</v>
      </c>
    </row>
    <row r="36" spans="1:2" x14ac:dyDescent="0.3">
      <c r="A36" s="5" t="s">
        <v>61</v>
      </c>
      <c r="B36" s="6">
        <v>2000</v>
      </c>
    </row>
    <row r="37" spans="1:2" x14ac:dyDescent="0.3">
      <c r="A37" s="12" t="s">
        <v>61</v>
      </c>
      <c r="B37" s="6">
        <v>2000</v>
      </c>
    </row>
    <row r="38" spans="1:2" x14ac:dyDescent="0.3">
      <c r="A38" s="5" t="s">
        <v>88</v>
      </c>
      <c r="B38" s="6">
        <v>290127169.88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B3F2D-DA66-4919-8778-95E9305D3440}">
  <dimension ref="A1:K38"/>
  <sheetViews>
    <sheetView workbookViewId="0">
      <selection activeCell="D28" sqref="D28"/>
    </sheetView>
  </sheetViews>
  <sheetFormatPr defaultRowHeight="14.4" x14ac:dyDescent="0.3"/>
  <cols>
    <col min="1" max="1" width="38.77734375" bestFit="1" customWidth="1"/>
    <col min="2" max="2" width="26.109375" bestFit="1" customWidth="1"/>
    <col min="3" max="3" width="15.5546875" bestFit="1" customWidth="1"/>
    <col min="4" max="4" width="14.109375" bestFit="1" customWidth="1"/>
    <col min="5" max="5" width="22.5546875" bestFit="1" customWidth="1"/>
    <col min="6" max="6" width="22" bestFit="1" customWidth="1"/>
    <col min="7" max="7" width="31.88671875" bestFit="1" customWidth="1"/>
    <col min="8" max="8" width="16.77734375" bestFit="1" customWidth="1"/>
    <col min="9" max="9" width="15.109375" bestFit="1" customWidth="1"/>
    <col min="10" max="10" width="34.33203125" bestFit="1" customWidth="1"/>
    <col min="11" max="11" width="151.21875" bestFit="1" customWidth="1"/>
    <col min="12" max="12" width="16.109375" bestFit="1" customWidth="1"/>
    <col min="13" max="13" width="27.44140625" bestFit="1" customWidth="1"/>
    <col min="14" max="14" width="13.77734375" bestFit="1" customWidth="1"/>
    <col min="15" max="15" width="14.44140625" bestFit="1" customWidth="1"/>
    <col min="16" max="16" width="10.6640625" bestFit="1" customWidth="1"/>
    <col min="17" max="17" width="26.6640625" bestFit="1" customWidth="1"/>
    <col min="18" max="18" width="30.109375" bestFit="1" customWidth="1"/>
    <col min="19" max="19" width="17.21875" bestFit="1" customWidth="1"/>
    <col min="20" max="20" width="31.109375" bestFit="1" customWidth="1"/>
    <col min="21" max="21" width="28.77734375" bestFit="1" customWidth="1"/>
    <col min="22" max="22" width="36.88671875" bestFit="1" customWidth="1"/>
    <col min="23" max="23" width="15.44140625" bestFit="1" customWidth="1"/>
    <col min="24" max="24" width="10.5546875" bestFit="1" customWidth="1"/>
    <col min="25" max="25" width="39.21875" bestFit="1" customWidth="1"/>
    <col min="26" max="27" width="30.6640625" bestFit="1" customWidth="1"/>
    <col min="28" max="28" width="33.6640625" bestFit="1" customWidth="1"/>
    <col min="29" max="32" width="36.88671875" bestFit="1" customWidth="1"/>
    <col min="33" max="33" width="16.77734375" bestFit="1" customWidth="1"/>
    <col min="34" max="34" width="10.5546875" bestFit="1" customWidth="1"/>
  </cols>
  <sheetData>
    <row r="1" spans="1:2" x14ac:dyDescent="0.3">
      <c r="A1" s="4" t="s">
        <v>26</v>
      </c>
      <c r="B1" t="s">
        <v>235</v>
      </c>
    </row>
    <row r="2" spans="1:2" x14ac:dyDescent="0.3">
      <c r="A2" s="4" t="s">
        <v>20</v>
      </c>
      <c r="B2" t="s">
        <v>235</v>
      </c>
    </row>
    <row r="4" spans="1:2" x14ac:dyDescent="0.3">
      <c r="A4" s="4" t="s">
        <v>87</v>
      </c>
      <c r="B4" t="s">
        <v>90</v>
      </c>
    </row>
    <row r="5" spans="1:2" x14ac:dyDescent="0.3">
      <c r="A5" s="5" t="s">
        <v>73</v>
      </c>
      <c r="B5" s="6">
        <v>157016491</v>
      </c>
    </row>
    <row r="6" spans="1:2" x14ac:dyDescent="0.3">
      <c r="A6" s="12" t="s">
        <v>65</v>
      </c>
      <c r="B6" s="6">
        <v>156986852</v>
      </c>
    </row>
    <row r="7" spans="1:2" x14ac:dyDescent="0.3">
      <c r="A7" s="12" t="s">
        <v>74</v>
      </c>
      <c r="B7" s="6">
        <v>29639</v>
      </c>
    </row>
    <row r="8" spans="1:2" x14ac:dyDescent="0.3">
      <c r="A8" s="5" t="s">
        <v>6</v>
      </c>
      <c r="B8" s="6">
        <v>63270081.82</v>
      </c>
    </row>
    <row r="9" spans="1:2" x14ac:dyDescent="0.3">
      <c r="A9" s="12" t="s">
        <v>2</v>
      </c>
      <c r="B9" s="6">
        <v>25705842</v>
      </c>
    </row>
    <row r="10" spans="1:2" x14ac:dyDescent="0.3">
      <c r="A10" s="12" t="s">
        <v>5</v>
      </c>
      <c r="B10" s="6">
        <v>23536073.829999998</v>
      </c>
    </row>
    <row r="11" spans="1:2" x14ac:dyDescent="0.3">
      <c r="A11" s="12" t="s">
        <v>3</v>
      </c>
      <c r="B11" s="6">
        <v>8005220</v>
      </c>
    </row>
    <row r="12" spans="1:2" x14ac:dyDescent="0.3">
      <c r="A12" s="12" t="s">
        <v>4</v>
      </c>
      <c r="B12" s="6">
        <v>6022945.9900000002</v>
      </c>
    </row>
    <row r="13" spans="1:2" x14ac:dyDescent="0.3">
      <c r="A13" s="5" t="s">
        <v>17</v>
      </c>
      <c r="B13" s="6">
        <v>29124241.91</v>
      </c>
    </row>
    <row r="14" spans="1:2" x14ac:dyDescent="0.3">
      <c r="A14" s="12" t="s">
        <v>19</v>
      </c>
      <c r="B14" s="6">
        <v>60185.91</v>
      </c>
    </row>
    <row r="15" spans="1:2" x14ac:dyDescent="0.3">
      <c r="A15" s="12" t="s">
        <v>14</v>
      </c>
      <c r="B15" s="6">
        <v>10850</v>
      </c>
    </row>
    <row r="16" spans="1:2" x14ac:dyDescent="0.3">
      <c r="A16" s="12" t="s">
        <v>18</v>
      </c>
      <c r="B16" s="6">
        <v>29053206</v>
      </c>
    </row>
    <row r="17" spans="1:11" x14ac:dyDescent="0.3">
      <c r="A17" s="5" t="s">
        <v>70</v>
      </c>
      <c r="B17" s="6">
        <v>20254472.75</v>
      </c>
    </row>
    <row r="18" spans="1:11" x14ac:dyDescent="0.3">
      <c r="A18" s="12" t="s">
        <v>71</v>
      </c>
      <c r="B18" s="6">
        <v>523704</v>
      </c>
    </row>
    <row r="19" spans="1:11" x14ac:dyDescent="0.3">
      <c r="A19" s="12" t="s">
        <v>72</v>
      </c>
      <c r="B19" s="6">
        <v>19730768.75</v>
      </c>
    </row>
    <row r="20" spans="1:11" x14ac:dyDescent="0.3">
      <c r="A20" s="5" t="s">
        <v>12</v>
      </c>
      <c r="B20" s="6">
        <v>11605638.470000001</v>
      </c>
    </row>
    <row r="21" spans="1:11" x14ac:dyDescent="0.3">
      <c r="A21" s="12" t="s">
        <v>13</v>
      </c>
      <c r="B21" s="6">
        <v>11605638.470000001</v>
      </c>
    </row>
    <row r="22" spans="1:11" x14ac:dyDescent="0.3">
      <c r="A22" s="5" t="s">
        <v>7</v>
      </c>
      <c r="B22" s="6">
        <v>3967058.9400000004</v>
      </c>
      <c r="F22" s="15"/>
    </row>
    <row r="23" spans="1:11" x14ac:dyDescent="0.3">
      <c r="A23" s="12" t="s">
        <v>8</v>
      </c>
      <c r="B23" s="6">
        <v>426007.52</v>
      </c>
      <c r="F23" s="15"/>
    </row>
    <row r="24" spans="1:11" x14ac:dyDescent="0.3">
      <c r="A24" s="12" t="s">
        <v>10</v>
      </c>
      <c r="B24" s="6">
        <v>331605.8</v>
      </c>
      <c r="F24" s="15"/>
    </row>
    <row r="25" spans="1:11" x14ac:dyDescent="0.3">
      <c r="A25" s="12" t="s">
        <v>11</v>
      </c>
      <c r="B25" s="6">
        <v>2634154.71</v>
      </c>
    </row>
    <row r="26" spans="1:11" x14ac:dyDescent="0.3">
      <c r="A26" s="12" t="s">
        <v>9</v>
      </c>
      <c r="B26" s="6">
        <v>575290.91</v>
      </c>
      <c r="F26" s="15"/>
    </row>
    <row r="27" spans="1:11" x14ac:dyDescent="0.3">
      <c r="A27" s="5" t="s">
        <v>68</v>
      </c>
      <c r="B27" s="6">
        <v>2596610.5</v>
      </c>
      <c r="F27" s="15"/>
    </row>
    <row r="28" spans="1:11" x14ac:dyDescent="0.3">
      <c r="A28" s="12" t="s">
        <v>67</v>
      </c>
      <c r="B28" s="6">
        <v>437733</v>
      </c>
      <c r="F28" s="15"/>
    </row>
    <row r="29" spans="1:11" ht="14.4" customHeight="1" x14ac:dyDescent="0.3">
      <c r="A29" s="12" t="s">
        <v>69</v>
      </c>
      <c r="B29" s="6">
        <v>2158877.5</v>
      </c>
      <c r="F29" s="15"/>
      <c r="K29" s="17"/>
    </row>
    <row r="30" spans="1:11" x14ac:dyDescent="0.3">
      <c r="A30" s="5" t="s">
        <v>63</v>
      </c>
      <c r="B30" s="6">
        <v>1965397.01</v>
      </c>
    </row>
    <row r="31" spans="1:11" x14ac:dyDescent="0.3">
      <c r="A31" s="12" t="s">
        <v>64</v>
      </c>
      <c r="B31" s="6">
        <v>1965397.01</v>
      </c>
    </row>
    <row r="32" spans="1:11" x14ac:dyDescent="0.3">
      <c r="A32" s="5" t="s">
        <v>65</v>
      </c>
      <c r="B32" s="6">
        <v>1875261.1</v>
      </c>
    </row>
    <row r="33" spans="1:2" x14ac:dyDescent="0.3">
      <c r="A33" s="12" t="s">
        <v>66</v>
      </c>
      <c r="B33" s="6">
        <v>1875261.1</v>
      </c>
    </row>
    <row r="34" spans="1:2" x14ac:dyDescent="0.3">
      <c r="A34" s="5" t="s">
        <v>61</v>
      </c>
      <c r="B34" s="6">
        <v>44000</v>
      </c>
    </row>
    <row r="35" spans="1:2" x14ac:dyDescent="0.3">
      <c r="A35" s="12" t="s">
        <v>61</v>
      </c>
      <c r="B35" s="6">
        <v>44000</v>
      </c>
    </row>
    <row r="36" spans="1:2" x14ac:dyDescent="0.3">
      <c r="A36" s="5" t="s">
        <v>75</v>
      </c>
      <c r="B36" s="6">
        <v>3457</v>
      </c>
    </row>
    <row r="37" spans="1:2" x14ac:dyDescent="0.3">
      <c r="A37" s="12" t="s">
        <v>76</v>
      </c>
      <c r="B37" s="6">
        <v>3457</v>
      </c>
    </row>
    <row r="38" spans="1:2" x14ac:dyDescent="0.3">
      <c r="A38" s="5" t="s">
        <v>88</v>
      </c>
      <c r="B38" s="6">
        <v>291722710.5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D07F-ECD1-4339-8FFE-A373CF3E14AD}">
  <dimension ref="A1:D38"/>
  <sheetViews>
    <sheetView workbookViewId="0">
      <selection activeCell="B1" sqref="B1"/>
    </sheetView>
  </sheetViews>
  <sheetFormatPr defaultRowHeight="14.4" x14ac:dyDescent="0.3"/>
  <cols>
    <col min="1" max="1" width="38.77734375" bestFit="1" customWidth="1"/>
    <col min="2" max="2" width="25.21875" bestFit="1" customWidth="1"/>
    <col min="3" max="3" width="26.109375" bestFit="1" customWidth="1"/>
    <col min="4" max="4" width="15.88671875" bestFit="1" customWidth="1"/>
    <col min="6" max="6" width="11.77734375" bestFit="1" customWidth="1"/>
    <col min="7" max="7" width="201.5546875" bestFit="1" customWidth="1"/>
  </cols>
  <sheetData>
    <row r="1" spans="1:4" x14ac:dyDescent="0.3">
      <c r="A1" s="4" t="s">
        <v>26</v>
      </c>
      <c r="B1" t="s">
        <v>235</v>
      </c>
    </row>
    <row r="2" spans="1:4" x14ac:dyDescent="0.3">
      <c r="A2" s="4" t="s">
        <v>20</v>
      </c>
      <c r="B2" t="s">
        <v>235</v>
      </c>
    </row>
    <row r="4" spans="1:4" x14ac:dyDescent="0.3">
      <c r="A4" s="4" t="s">
        <v>87</v>
      </c>
      <c r="B4" t="s">
        <v>89</v>
      </c>
      <c r="C4" t="s">
        <v>90</v>
      </c>
      <c r="D4" t="s">
        <v>91</v>
      </c>
    </row>
    <row r="5" spans="1:4" x14ac:dyDescent="0.3">
      <c r="A5" s="5" t="s">
        <v>17</v>
      </c>
      <c r="B5" s="6">
        <v>28283465</v>
      </c>
      <c r="C5" s="6">
        <v>29124241.91</v>
      </c>
      <c r="D5" s="6">
        <v>840776.91000000015</v>
      </c>
    </row>
    <row r="6" spans="1:4" x14ac:dyDescent="0.3">
      <c r="A6" s="12" t="s">
        <v>19</v>
      </c>
      <c r="B6" s="6">
        <v>64637</v>
      </c>
      <c r="C6" s="6">
        <v>60185.91</v>
      </c>
      <c r="D6" s="6">
        <v>-4451.0899999999965</v>
      </c>
    </row>
    <row r="7" spans="1:4" x14ac:dyDescent="0.3">
      <c r="A7" s="12" t="s">
        <v>14</v>
      </c>
      <c r="B7" s="6">
        <v>12050</v>
      </c>
      <c r="C7" s="6">
        <v>10850</v>
      </c>
      <c r="D7" s="6">
        <v>-1200</v>
      </c>
    </row>
    <row r="8" spans="1:4" x14ac:dyDescent="0.3">
      <c r="A8" s="12" t="s">
        <v>18</v>
      </c>
      <c r="B8" s="6">
        <v>28206778</v>
      </c>
      <c r="C8" s="6">
        <v>29053206</v>
      </c>
      <c r="D8" s="6">
        <v>846428</v>
      </c>
    </row>
    <row r="9" spans="1:4" x14ac:dyDescent="0.3">
      <c r="A9" s="5" t="s">
        <v>61</v>
      </c>
      <c r="B9" s="6">
        <v>2000</v>
      </c>
      <c r="C9" s="6">
        <v>44000</v>
      </c>
      <c r="D9" s="6">
        <v>42000</v>
      </c>
    </row>
    <row r="10" spans="1:4" x14ac:dyDescent="0.3">
      <c r="A10" s="12" t="s">
        <v>61</v>
      </c>
      <c r="B10" s="6">
        <v>2000</v>
      </c>
      <c r="C10" s="6">
        <v>44000</v>
      </c>
      <c r="D10" s="6">
        <v>42000</v>
      </c>
    </row>
    <row r="11" spans="1:4" x14ac:dyDescent="0.3">
      <c r="A11" s="5" t="s">
        <v>70</v>
      </c>
      <c r="B11" s="6">
        <v>20254472.75</v>
      </c>
      <c r="C11" s="6">
        <v>20254472.75</v>
      </c>
      <c r="D11" s="6">
        <v>0</v>
      </c>
    </row>
    <row r="12" spans="1:4" x14ac:dyDescent="0.3">
      <c r="A12" s="12" t="s">
        <v>71</v>
      </c>
      <c r="B12" s="6">
        <v>523704</v>
      </c>
      <c r="C12" s="6">
        <v>523704</v>
      </c>
      <c r="D12" s="6">
        <v>0</v>
      </c>
    </row>
    <row r="13" spans="1:4" x14ac:dyDescent="0.3">
      <c r="A13" s="12" t="s">
        <v>72</v>
      </c>
      <c r="B13" s="6">
        <v>19730768.75</v>
      </c>
      <c r="C13" s="6">
        <v>19730768.75</v>
      </c>
      <c r="D13" s="6">
        <v>0</v>
      </c>
    </row>
    <row r="14" spans="1:4" x14ac:dyDescent="0.3">
      <c r="A14" s="5" t="s">
        <v>12</v>
      </c>
      <c r="B14" s="6">
        <v>9745223.3399999999</v>
      </c>
      <c r="C14" s="6">
        <v>11605638.470000001</v>
      </c>
      <c r="D14" s="6">
        <v>1860415.1300000008</v>
      </c>
    </row>
    <row r="15" spans="1:4" x14ac:dyDescent="0.3">
      <c r="A15" s="12" t="s">
        <v>13</v>
      </c>
      <c r="B15" s="6">
        <v>9745223.3399999999</v>
      </c>
      <c r="C15" s="6">
        <v>11605638.470000001</v>
      </c>
      <c r="D15" s="6">
        <v>1860415.1300000008</v>
      </c>
    </row>
    <row r="16" spans="1:4" x14ac:dyDescent="0.3">
      <c r="A16" s="5" t="s">
        <v>7</v>
      </c>
      <c r="B16" s="6">
        <v>3946617.65</v>
      </c>
      <c r="C16" s="6">
        <v>3967058.9400000004</v>
      </c>
      <c r="D16" s="6">
        <v>20441.290000000037</v>
      </c>
    </row>
    <row r="17" spans="1:4" x14ac:dyDescent="0.3">
      <c r="A17" s="12" t="s">
        <v>8</v>
      </c>
      <c r="B17" s="6">
        <v>316779.63</v>
      </c>
      <c r="C17" s="6">
        <v>426007.52</v>
      </c>
      <c r="D17" s="6">
        <v>109227.89000000001</v>
      </c>
    </row>
    <row r="18" spans="1:4" x14ac:dyDescent="0.3">
      <c r="A18" s="12" t="s">
        <v>10</v>
      </c>
      <c r="B18" s="6">
        <v>331323</v>
      </c>
      <c r="C18" s="6">
        <v>331605.8</v>
      </c>
      <c r="D18" s="6">
        <v>282.79999999998836</v>
      </c>
    </row>
    <row r="19" spans="1:4" x14ac:dyDescent="0.3">
      <c r="A19" s="12" t="s">
        <v>11</v>
      </c>
      <c r="B19" s="6">
        <v>2707878.02</v>
      </c>
      <c r="C19" s="6">
        <v>2634154.71</v>
      </c>
      <c r="D19" s="6">
        <v>-73723.310000000056</v>
      </c>
    </row>
    <row r="20" spans="1:4" x14ac:dyDescent="0.3">
      <c r="A20" s="12" t="s">
        <v>9</v>
      </c>
      <c r="B20" s="6">
        <v>590637</v>
      </c>
      <c r="C20" s="6">
        <v>575290.91</v>
      </c>
      <c r="D20" s="6">
        <v>-15346.089999999967</v>
      </c>
    </row>
    <row r="21" spans="1:4" x14ac:dyDescent="0.3">
      <c r="A21" s="5" t="s">
        <v>65</v>
      </c>
      <c r="B21" s="6">
        <v>1906536.73</v>
      </c>
      <c r="C21" s="6">
        <v>1875261.1</v>
      </c>
      <c r="D21" s="6">
        <v>-31275.629999999888</v>
      </c>
    </row>
    <row r="22" spans="1:4" x14ac:dyDescent="0.3">
      <c r="A22" s="12" t="s">
        <v>66</v>
      </c>
      <c r="B22" s="6">
        <v>1906536.73</v>
      </c>
      <c r="C22" s="6">
        <v>1875261.1</v>
      </c>
      <c r="D22" s="6">
        <v>-31275.629999999888</v>
      </c>
    </row>
    <row r="23" spans="1:4" x14ac:dyDescent="0.3">
      <c r="A23" s="5" t="s">
        <v>75</v>
      </c>
      <c r="B23" s="6">
        <v>3457</v>
      </c>
      <c r="C23" s="6">
        <v>3457</v>
      </c>
      <c r="D23" s="6">
        <v>0</v>
      </c>
    </row>
    <row r="24" spans="1:4" x14ac:dyDescent="0.3">
      <c r="A24" s="12" t="s">
        <v>76</v>
      </c>
      <c r="B24" s="6">
        <v>3457</v>
      </c>
      <c r="C24" s="6">
        <v>3457</v>
      </c>
      <c r="D24" s="6">
        <v>0</v>
      </c>
    </row>
    <row r="25" spans="1:4" x14ac:dyDescent="0.3">
      <c r="A25" s="5" t="s">
        <v>68</v>
      </c>
      <c r="B25" s="6">
        <v>2596610.5</v>
      </c>
      <c r="C25" s="6">
        <v>2596610.5</v>
      </c>
      <c r="D25" s="6">
        <v>0</v>
      </c>
    </row>
    <row r="26" spans="1:4" x14ac:dyDescent="0.3">
      <c r="A26" s="12" t="s">
        <v>67</v>
      </c>
      <c r="B26" s="6">
        <v>437733</v>
      </c>
      <c r="C26" s="6">
        <v>437733</v>
      </c>
      <c r="D26" s="6">
        <v>0</v>
      </c>
    </row>
    <row r="27" spans="1:4" x14ac:dyDescent="0.3">
      <c r="A27" s="12" t="s">
        <v>69</v>
      </c>
      <c r="B27" s="6">
        <v>2158877.5</v>
      </c>
      <c r="C27" s="6">
        <v>2158877.5</v>
      </c>
      <c r="D27" s="6">
        <v>0</v>
      </c>
    </row>
    <row r="28" spans="1:4" x14ac:dyDescent="0.3">
      <c r="A28" s="5" t="s">
        <v>63</v>
      </c>
      <c r="B28" s="6">
        <v>2015308.69</v>
      </c>
      <c r="C28" s="6">
        <v>1965397.01</v>
      </c>
      <c r="D28" s="6">
        <v>-49911.679999999935</v>
      </c>
    </row>
    <row r="29" spans="1:4" x14ac:dyDescent="0.3">
      <c r="A29" s="12" t="s">
        <v>64</v>
      </c>
      <c r="B29" s="6">
        <v>2015308.69</v>
      </c>
      <c r="C29" s="6">
        <v>1965397.01</v>
      </c>
      <c r="D29" s="6">
        <v>-49911.679999999935</v>
      </c>
    </row>
    <row r="30" spans="1:4" x14ac:dyDescent="0.3">
      <c r="A30" s="5" t="s">
        <v>73</v>
      </c>
      <c r="B30" s="6">
        <v>157016491</v>
      </c>
      <c r="C30" s="6">
        <v>157016491</v>
      </c>
      <c r="D30" s="6">
        <v>0</v>
      </c>
    </row>
    <row r="31" spans="1:4" x14ac:dyDescent="0.3">
      <c r="A31" s="12" t="s">
        <v>65</v>
      </c>
      <c r="B31" s="6">
        <v>156986852</v>
      </c>
      <c r="C31" s="6">
        <v>156986852</v>
      </c>
      <c r="D31" s="6">
        <v>0</v>
      </c>
    </row>
    <row r="32" spans="1:4" x14ac:dyDescent="0.3">
      <c r="A32" s="12" t="s">
        <v>74</v>
      </c>
      <c r="B32" s="6">
        <v>29639</v>
      </c>
      <c r="C32" s="6">
        <v>29639</v>
      </c>
      <c r="D32" s="6">
        <v>0</v>
      </c>
    </row>
    <row r="33" spans="1:4" x14ac:dyDescent="0.3">
      <c r="A33" s="5" t="s">
        <v>6</v>
      </c>
      <c r="B33" s="6">
        <v>64356987.219999999</v>
      </c>
      <c r="C33" s="6">
        <v>63270081.82</v>
      </c>
      <c r="D33" s="6">
        <v>-1086905.3999999985</v>
      </c>
    </row>
    <row r="34" spans="1:4" x14ac:dyDescent="0.3">
      <c r="A34" s="12" t="s">
        <v>2</v>
      </c>
      <c r="B34" s="6">
        <v>26095758</v>
      </c>
      <c r="C34" s="6">
        <v>25705842</v>
      </c>
      <c r="D34" s="6">
        <v>-389916</v>
      </c>
    </row>
    <row r="35" spans="1:4" x14ac:dyDescent="0.3">
      <c r="A35" s="12" t="s">
        <v>5</v>
      </c>
      <c r="B35" s="6">
        <v>23882335.219999999</v>
      </c>
      <c r="C35" s="6">
        <v>23536073.829999998</v>
      </c>
      <c r="D35" s="6">
        <v>-346261.3900000006</v>
      </c>
    </row>
    <row r="36" spans="1:4" x14ac:dyDescent="0.3">
      <c r="A36" s="12" t="s">
        <v>3</v>
      </c>
      <c r="B36" s="6">
        <v>7781620</v>
      </c>
      <c r="C36" s="6">
        <v>8005220</v>
      </c>
      <c r="D36" s="6">
        <v>223600</v>
      </c>
    </row>
    <row r="37" spans="1:4" x14ac:dyDescent="0.3">
      <c r="A37" s="12" t="s">
        <v>4</v>
      </c>
      <c r="B37" s="6">
        <v>6597274</v>
      </c>
      <c r="C37" s="6">
        <v>6022945.9900000002</v>
      </c>
      <c r="D37" s="6">
        <v>-574328.00999999978</v>
      </c>
    </row>
    <row r="38" spans="1:4" x14ac:dyDescent="0.3">
      <c r="A38" s="5" t="s">
        <v>88</v>
      </c>
      <c r="B38" s="6">
        <v>290127169.88</v>
      </c>
      <c r="C38" s="6">
        <v>291722710.5</v>
      </c>
      <c r="D38" s="6">
        <v>1595540.6200000048</v>
      </c>
    </row>
  </sheetData>
  <conditionalFormatting pivot="1" sqref="D5:D38">
    <cfRule type="cellIs" dxfId="29" priority="9" operator="equal">
      <formula>0</formula>
    </cfRule>
  </conditionalFormatting>
  <conditionalFormatting pivot="1" sqref="D5:D38">
    <cfRule type="cellIs" dxfId="28" priority="8" operator="greaterThan">
      <formula>0</formula>
    </cfRule>
  </conditionalFormatting>
  <conditionalFormatting pivot="1" sqref="D5:D38">
    <cfRule type="cellIs" dxfId="27" priority="7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C6D77-07AD-4DC3-9329-45FD0B634565}">
  <dimension ref="A1:J38"/>
  <sheetViews>
    <sheetView topLeftCell="A22" workbookViewId="0">
      <selection activeCell="F4" sqref="F4:L4"/>
    </sheetView>
  </sheetViews>
  <sheetFormatPr defaultRowHeight="14.4" x14ac:dyDescent="0.3"/>
  <cols>
    <col min="1" max="1" width="38.77734375" bestFit="1" customWidth="1"/>
    <col min="2" max="2" width="25.21875" bestFit="1" customWidth="1"/>
    <col min="3" max="3" width="16.33203125" bestFit="1" customWidth="1"/>
    <col min="4" max="4" width="21.109375" bestFit="1" customWidth="1"/>
    <col min="7" max="7" width="27.6640625" bestFit="1" customWidth="1"/>
    <col min="8" max="8" width="10.21875" bestFit="1" customWidth="1"/>
    <col min="9" max="9" width="21.109375" bestFit="1" customWidth="1"/>
    <col min="10" max="10" width="15.88671875" bestFit="1" customWidth="1"/>
    <col min="11" max="11" width="18.109375" bestFit="1" customWidth="1"/>
    <col min="12" max="12" width="147.5546875" bestFit="1" customWidth="1"/>
  </cols>
  <sheetData>
    <row r="1" spans="1:10" x14ac:dyDescent="0.3">
      <c r="A1" s="4" t="s">
        <v>26</v>
      </c>
      <c r="B1" t="s">
        <v>235</v>
      </c>
    </row>
    <row r="2" spans="1:10" x14ac:dyDescent="0.3">
      <c r="A2" s="4" t="s">
        <v>20</v>
      </c>
      <c r="B2" t="s">
        <v>235</v>
      </c>
    </row>
    <row r="4" spans="1:10" x14ac:dyDescent="0.3">
      <c r="A4" s="4" t="s">
        <v>87</v>
      </c>
      <c r="B4" t="s">
        <v>89</v>
      </c>
      <c r="C4" t="s">
        <v>92</v>
      </c>
      <c r="D4" t="s">
        <v>97</v>
      </c>
    </row>
    <row r="5" spans="1:10" x14ac:dyDescent="0.3">
      <c r="A5" s="5" t="s">
        <v>73</v>
      </c>
      <c r="B5" s="6">
        <v>157016491</v>
      </c>
      <c r="C5" s="6">
        <v>485554150.71999997</v>
      </c>
      <c r="D5" s="7">
        <v>3.0923767792008547</v>
      </c>
      <c r="H5" s="7"/>
      <c r="J5" s="7"/>
    </row>
    <row r="6" spans="1:10" x14ac:dyDescent="0.3">
      <c r="A6" s="12" t="s">
        <v>65</v>
      </c>
      <c r="B6" s="6">
        <v>156986852</v>
      </c>
      <c r="C6" s="6">
        <v>484535474.50999999</v>
      </c>
      <c r="D6" s="7">
        <v>3.0864716906992951</v>
      </c>
      <c r="H6" s="7"/>
    </row>
    <row r="7" spans="1:10" x14ac:dyDescent="0.3">
      <c r="A7" s="12" t="s">
        <v>74</v>
      </c>
      <c r="B7" s="6">
        <v>29639</v>
      </c>
      <c r="C7" s="6">
        <v>1018676.21</v>
      </c>
      <c r="D7" s="7">
        <v>34.369452748068419</v>
      </c>
      <c r="H7" s="7"/>
      <c r="J7" s="7"/>
    </row>
    <row r="8" spans="1:10" x14ac:dyDescent="0.3">
      <c r="A8" s="5" t="s">
        <v>6</v>
      </c>
      <c r="B8" s="6">
        <v>64356987.219999999</v>
      </c>
      <c r="C8" s="6">
        <v>64189351.389999993</v>
      </c>
      <c r="D8" s="7">
        <v>0.99739521942773757</v>
      </c>
      <c r="H8" s="7"/>
      <c r="J8" s="7"/>
    </row>
    <row r="9" spans="1:10" x14ac:dyDescent="0.3">
      <c r="A9" s="12" t="s">
        <v>2</v>
      </c>
      <c r="B9" s="6">
        <v>26095758</v>
      </c>
      <c r="C9" s="6">
        <v>24389569.879999999</v>
      </c>
      <c r="D9" s="7">
        <v>0.9346181812384986</v>
      </c>
      <c r="H9" s="7"/>
      <c r="J9" s="7"/>
    </row>
    <row r="10" spans="1:10" x14ac:dyDescent="0.3">
      <c r="A10" s="12" t="s">
        <v>5</v>
      </c>
      <c r="B10" s="6">
        <v>23882335.219999999</v>
      </c>
      <c r="C10" s="6">
        <v>24620684.579999998</v>
      </c>
      <c r="D10" s="7">
        <v>1.0309161291472735</v>
      </c>
      <c r="H10" s="7"/>
      <c r="J10" s="7"/>
    </row>
    <row r="11" spans="1:10" x14ac:dyDescent="0.3">
      <c r="A11" s="12" t="s">
        <v>3</v>
      </c>
      <c r="B11" s="6">
        <v>7781620</v>
      </c>
      <c r="C11" s="6">
        <v>8773017.0800000001</v>
      </c>
      <c r="D11" s="7">
        <v>1.12740240207052</v>
      </c>
      <c r="H11" s="7"/>
      <c r="J11" s="7"/>
    </row>
    <row r="12" spans="1:10" x14ac:dyDescent="0.3">
      <c r="A12" s="12" t="s">
        <v>4</v>
      </c>
      <c r="B12" s="6">
        <v>6597274</v>
      </c>
      <c r="C12" s="6">
        <v>6406079.8499999996</v>
      </c>
      <c r="D12" s="7">
        <v>0.97101921945336811</v>
      </c>
      <c r="H12" s="7"/>
      <c r="J12" s="7"/>
    </row>
    <row r="13" spans="1:10" x14ac:dyDescent="0.3">
      <c r="A13" s="5" t="s">
        <v>70</v>
      </c>
      <c r="B13" s="6">
        <v>20254472.75</v>
      </c>
      <c r="C13" s="6">
        <v>31873295.419999998</v>
      </c>
      <c r="D13" s="7">
        <v>1.5736423166088094</v>
      </c>
    </row>
    <row r="14" spans="1:10" x14ac:dyDescent="0.3">
      <c r="A14" s="12" t="s">
        <v>71</v>
      </c>
      <c r="B14" s="6">
        <v>523704</v>
      </c>
      <c r="C14" s="6">
        <v>1221939.23</v>
      </c>
      <c r="D14" s="7">
        <v>2.3332631219161968</v>
      </c>
    </row>
    <row r="15" spans="1:10" x14ac:dyDescent="0.3">
      <c r="A15" s="12" t="s">
        <v>72</v>
      </c>
      <c r="B15" s="6">
        <v>19730768.75</v>
      </c>
      <c r="C15" s="6">
        <v>30651356.189999998</v>
      </c>
      <c r="D15" s="7">
        <v>1.5534800786715417</v>
      </c>
    </row>
    <row r="16" spans="1:10" x14ac:dyDescent="0.3">
      <c r="A16" s="5" t="s">
        <v>17</v>
      </c>
      <c r="B16" s="6">
        <v>28283465</v>
      </c>
      <c r="C16" s="6">
        <v>30126789.18</v>
      </c>
      <c r="D16" s="7">
        <v>1.0651732091524146</v>
      </c>
    </row>
    <row r="17" spans="1:4" x14ac:dyDescent="0.3">
      <c r="A17" s="12" t="s">
        <v>19</v>
      </c>
      <c r="B17" s="6">
        <v>64637</v>
      </c>
      <c r="C17" s="6">
        <v>118097.29000000001</v>
      </c>
      <c r="D17" s="7">
        <v>1.8270849513436578</v>
      </c>
    </row>
    <row r="18" spans="1:4" x14ac:dyDescent="0.3">
      <c r="A18" s="12" t="s">
        <v>14</v>
      </c>
      <c r="B18" s="6">
        <v>12050</v>
      </c>
      <c r="C18" s="6">
        <v>8951.5</v>
      </c>
      <c r="D18" s="7">
        <v>0.74286307053941913</v>
      </c>
    </row>
    <row r="19" spans="1:4" x14ac:dyDescent="0.3">
      <c r="A19" s="12" t="s">
        <v>18</v>
      </c>
      <c r="B19" s="6">
        <v>28206778</v>
      </c>
      <c r="C19" s="6">
        <v>29999740.390000001</v>
      </c>
      <c r="D19" s="7">
        <v>1.0635649484673506</v>
      </c>
    </row>
    <row r="20" spans="1:4" x14ac:dyDescent="0.3">
      <c r="A20" s="5" t="s">
        <v>12</v>
      </c>
      <c r="B20" s="6">
        <v>9745223.3399999999</v>
      </c>
      <c r="C20" s="6">
        <v>11243369.16</v>
      </c>
      <c r="D20" s="7">
        <v>1.1537312966292674</v>
      </c>
    </row>
    <row r="21" spans="1:4" x14ac:dyDescent="0.3">
      <c r="A21" s="12" t="s">
        <v>13</v>
      </c>
      <c r="B21" s="6">
        <v>9745223.3399999999</v>
      </c>
      <c r="C21" s="6">
        <v>11243369.16</v>
      </c>
      <c r="D21" s="7">
        <v>1.1537312966292674</v>
      </c>
    </row>
    <row r="22" spans="1:4" x14ac:dyDescent="0.3">
      <c r="A22" s="5" t="s">
        <v>7</v>
      </c>
      <c r="B22" s="6">
        <v>3946617.65</v>
      </c>
      <c r="C22" s="6">
        <v>4670239.4400000004</v>
      </c>
      <c r="D22" s="7">
        <v>1.1833523929028189</v>
      </c>
    </row>
    <row r="23" spans="1:4" x14ac:dyDescent="0.3">
      <c r="A23" s="12" t="s">
        <v>8</v>
      </c>
      <c r="B23" s="6">
        <v>316779.63</v>
      </c>
      <c r="C23" s="6">
        <v>626599.66</v>
      </c>
      <c r="D23" s="7">
        <v>1.9780301530120483</v>
      </c>
    </row>
    <row r="24" spans="1:4" x14ac:dyDescent="0.3">
      <c r="A24" s="12" t="s">
        <v>10</v>
      </c>
      <c r="B24" s="6">
        <v>331323</v>
      </c>
      <c r="C24" s="6">
        <v>349582.11</v>
      </c>
      <c r="D24" s="7">
        <v>1.0551096965800744</v>
      </c>
    </row>
    <row r="25" spans="1:4" x14ac:dyDescent="0.3">
      <c r="A25" s="12" t="s">
        <v>11</v>
      </c>
      <c r="B25" s="6">
        <v>2707878.02</v>
      </c>
      <c r="C25" s="6">
        <v>2961520.99</v>
      </c>
      <c r="D25" s="7">
        <v>1.0936685360738665</v>
      </c>
    </row>
    <row r="26" spans="1:4" x14ac:dyDescent="0.3">
      <c r="A26" s="12" t="s">
        <v>9</v>
      </c>
      <c r="B26" s="6">
        <v>590637</v>
      </c>
      <c r="C26" s="6">
        <v>732536.67999999993</v>
      </c>
      <c r="D26" s="7">
        <v>1.2402485452147427</v>
      </c>
    </row>
    <row r="27" spans="1:4" x14ac:dyDescent="0.3">
      <c r="A27" s="5" t="s">
        <v>68</v>
      </c>
      <c r="B27" s="6">
        <v>2596610.5</v>
      </c>
      <c r="C27" s="6">
        <v>4046492.25</v>
      </c>
      <c r="D27" s="7">
        <v>1.5583747543191402</v>
      </c>
    </row>
    <row r="28" spans="1:4" x14ac:dyDescent="0.3">
      <c r="A28" s="12" t="s">
        <v>67</v>
      </c>
      <c r="B28" s="6">
        <v>437733</v>
      </c>
      <c r="C28" s="6">
        <v>769787.84999999986</v>
      </c>
      <c r="D28" s="7">
        <v>1.7585785170412098</v>
      </c>
    </row>
    <row r="29" spans="1:4" x14ac:dyDescent="0.3">
      <c r="A29" s="12" t="s">
        <v>69</v>
      </c>
      <c r="B29" s="6">
        <v>2158877.5</v>
      </c>
      <c r="C29" s="6">
        <v>3276704.4</v>
      </c>
      <c r="D29" s="7">
        <v>1.5177815323009294</v>
      </c>
    </row>
    <row r="30" spans="1:4" x14ac:dyDescent="0.3">
      <c r="A30" s="5" t="s">
        <v>63</v>
      </c>
      <c r="B30" s="6">
        <v>2015308.69</v>
      </c>
      <c r="C30" s="6">
        <v>1843281.19</v>
      </c>
      <c r="D30" s="7">
        <v>0.91463962773861707</v>
      </c>
    </row>
    <row r="31" spans="1:4" x14ac:dyDescent="0.3">
      <c r="A31" s="12" t="s">
        <v>64</v>
      </c>
      <c r="B31" s="6">
        <v>2015308.69</v>
      </c>
      <c r="C31" s="6">
        <v>1843281.19</v>
      </c>
      <c r="D31" s="7">
        <v>0.91463962773861707</v>
      </c>
    </row>
    <row r="32" spans="1:4" x14ac:dyDescent="0.3">
      <c r="A32" s="5" t="s">
        <v>65</v>
      </c>
      <c r="B32" s="6">
        <v>1906536.73</v>
      </c>
      <c r="C32" s="6">
        <v>1797501.22</v>
      </c>
      <c r="D32" s="7">
        <v>0.94280964626367303</v>
      </c>
    </row>
    <row r="33" spans="1:4" x14ac:dyDescent="0.3">
      <c r="A33" s="12" t="s">
        <v>66</v>
      </c>
      <c r="B33" s="6">
        <v>1906536.73</v>
      </c>
      <c r="C33" s="6">
        <v>1797501.22</v>
      </c>
      <c r="D33" s="7">
        <v>0.94280964626367303</v>
      </c>
    </row>
    <row r="34" spans="1:4" x14ac:dyDescent="0.3">
      <c r="A34" s="5" t="s">
        <v>61</v>
      </c>
      <c r="B34" s="6">
        <v>2000</v>
      </c>
      <c r="C34" s="6">
        <v>42000</v>
      </c>
      <c r="D34" s="7">
        <v>21</v>
      </c>
    </row>
    <row r="35" spans="1:4" x14ac:dyDescent="0.3">
      <c r="A35" s="12" t="s">
        <v>61</v>
      </c>
      <c r="B35" s="6">
        <v>2000</v>
      </c>
      <c r="C35" s="6">
        <v>42000</v>
      </c>
      <c r="D35" s="7">
        <v>21</v>
      </c>
    </row>
    <row r="36" spans="1:4" x14ac:dyDescent="0.3">
      <c r="A36" s="5" t="s">
        <v>75</v>
      </c>
      <c r="B36" s="6">
        <v>3457</v>
      </c>
      <c r="C36" s="6">
        <v>-332.18</v>
      </c>
      <c r="D36" s="7">
        <v>-9.608909459068557E-2</v>
      </c>
    </row>
    <row r="37" spans="1:4" x14ac:dyDescent="0.3">
      <c r="A37" s="12" t="s">
        <v>76</v>
      </c>
      <c r="B37" s="6">
        <v>3457</v>
      </c>
      <c r="C37" s="6">
        <v>-332.18</v>
      </c>
      <c r="D37" s="7">
        <v>-9.608909459068557E-2</v>
      </c>
    </row>
    <row r="38" spans="1:4" x14ac:dyDescent="0.3">
      <c r="A38" s="5" t="s">
        <v>88</v>
      </c>
      <c r="B38" s="6">
        <v>290127169.88</v>
      </c>
      <c r="C38" s="6">
        <v>635386137.79000008</v>
      </c>
      <c r="D38" s="7">
        <v>2.1900263186409021</v>
      </c>
    </row>
  </sheetData>
  <conditionalFormatting pivot="1" sqref="D5:D38">
    <cfRule type="cellIs" dxfId="25" priority="3" operator="greaterThan">
      <formula>1</formula>
    </cfRule>
  </conditionalFormatting>
  <conditionalFormatting pivot="1" sqref="D5:D38">
    <cfRule type="cellIs" dxfId="24" priority="2" operator="lessThanOrEqual">
      <formula>0</formula>
    </cfRule>
  </conditionalFormatting>
  <conditionalFormatting pivot="1" sqref="D5:D38">
    <cfRule type="cellIs" dxfId="23" priority="1" operator="between">
      <formula>0</formula>
      <formula>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84F80-31C0-48BB-8F33-A0EA90EE83FF}">
  <dimension ref="A1:J38"/>
  <sheetViews>
    <sheetView topLeftCell="A22" workbookViewId="0">
      <selection activeCell="F4" sqref="F4:L4"/>
    </sheetView>
  </sheetViews>
  <sheetFormatPr defaultRowHeight="14.4" x14ac:dyDescent="0.3"/>
  <cols>
    <col min="1" max="1" width="38.77734375" bestFit="1" customWidth="1"/>
    <col min="2" max="2" width="26.109375" bestFit="1" customWidth="1"/>
    <col min="3" max="3" width="16.33203125" bestFit="1" customWidth="1"/>
    <col min="4" max="4" width="21.109375" bestFit="1" customWidth="1"/>
    <col min="7" max="7" width="27.6640625" bestFit="1" customWidth="1"/>
    <col min="8" max="8" width="10.21875" bestFit="1" customWidth="1"/>
    <col min="9" max="9" width="21.109375" bestFit="1" customWidth="1"/>
    <col min="10" max="10" width="15.88671875" bestFit="1" customWidth="1"/>
    <col min="12" max="12" width="147.5546875" bestFit="1" customWidth="1"/>
  </cols>
  <sheetData>
    <row r="1" spans="1:10" x14ac:dyDescent="0.3">
      <c r="A1" s="4" t="s">
        <v>26</v>
      </c>
      <c r="B1" t="s">
        <v>235</v>
      </c>
    </row>
    <row r="2" spans="1:10" x14ac:dyDescent="0.3">
      <c r="A2" s="4" t="s">
        <v>20</v>
      </c>
      <c r="B2" t="s">
        <v>235</v>
      </c>
    </row>
    <row r="4" spans="1:10" x14ac:dyDescent="0.3">
      <c r="A4" s="4" t="s">
        <v>87</v>
      </c>
      <c r="B4" t="s">
        <v>90</v>
      </c>
      <c r="C4" t="s">
        <v>92</v>
      </c>
      <c r="D4" t="s">
        <v>98</v>
      </c>
    </row>
    <row r="5" spans="1:10" x14ac:dyDescent="0.3">
      <c r="A5" s="5" t="s">
        <v>73</v>
      </c>
      <c r="B5" s="6">
        <v>157016491</v>
      </c>
      <c r="C5" s="6">
        <v>485554150.71999997</v>
      </c>
      <c r="D5" s="7">
        <v>3.0923767792008547</v>
      </c>
      <c r="H5" s="7"/>
      <c r="J5" s="7"/>
    </row>
    <row r="6" spans="1:10" x14ac:dyDescent="0.3">
      <c r="A6" s="12" t="s">
        <v>65</v>
      </c>
      <c r="B6" s="6">
        <v>156986852</v>
      </c>
      <c r="C6" s="6">
        <v>484535474.50999999</v>
      </c>
      <c r="D6" s="7">
        <v>3.0864716906992951</v>
      </c>
      <c r="H6" s="7"/>
    </row>
    <row r="7" spans="1:10" x14ac:dyDescent="0.3">
      <c r="A7" s="12" t="s">
        <v>74</v>
      </c>
      <c r="B7" s="6">
        <v>29639</v>
      </c>
      <c r="C7" s="6">
        <v>1018676.21</v>
      </c>
      <c r="D7" s="7">
        <v>34.369452748068419</v>
      </c>
      <c r="H7" s="7"/>
      <c r="J7" s="7"/>
    </row>
    <row r="8" spans="1:10" x14ac:dyDescent="0.3">
      <c r="A8" s="5" t="s">
        <v>6</v>
      </c>
      <c r="B8" s="6">
        <v>63270081.82</v>
      </c>
      <c r="C8" s="6">
        <v>64189351.389999993</v>
      </c>
      <c r="D8" s="7">
        <v>1.0145292932071002</v>
      </c>
      <c r="H8" s="7"/>
      <c r="J8" s="7"/>
    </row>
    <row r="9" spans="1:10" x14ac:dyDescent="0.3">
      <c r="A9" s="12" t="s">
        <v>2</v>
      </c>
      <c r="B9" s="6">
        <v>25705842</v>
      </c>
      <c r="C9" s="6">
        <v>24389569.879999999</v>
      </c>
      <c r="D9" s="7">
        <v>0.94879482570537854</v>
      </c>
      <c r="H9" s="7"/>
      <c r="J9" s="7"/>
    </row>
    <row r="10" spans="1:10" x14ac:dyDescent="0.3">
      <c r="A10" s="12" t="s">
        <v>5</v>
      </c>
      <c r="B10" s="6">
        <v>23536073.829999998</v>
      </c>
      <c r="C10" s="6">
        <v>24620684.579999998</v>
      </c>
      <c r="D10" s="7">
        <v>1.0460829090626624</v>
      </c>
      <c r="H10" s="7"/>
      <c r="J10" s="7"/>
    </row>
    <row r="11" spans="1:10" x14ac:dyDescent="0.3">
      <c r="A11" s="12" t="s">
        <v>3</v>
      </c>
      <c r="B11" s="6">
        <v>8005220</v>
      </c>
      <c r="C11" s="6">
        <v>8773017.0800000001</v>
      </c>
      <c r="D11" s="7">
        <v>1.0959120523858183</v>
      </c>
      <c r="H11" s="7"/>
      <c r="J11" s="7"/>
    </row>
    <row r="12" spans="1:10" x14ac:dyDescent="0.3">
      <c r="A12" s="12" t="s">
        <v>4</v>
      </c>
      <c r="B12" s="6">
        <v>6022945.9900000002</v>
      </c>
      <c r="C12" s="6">
        <v>6406079.8499999996</v>
      </c>
      <c r="D12" s="7">
        <v>1.0636123685379419</v>
      </c>
      <c r="H12" s="7"/>
      <c r="J12" s="7"/>
    </row>
    <row r="13" spans="1:10" x14ac:dyDescent="0.3">
      <c r="A13" s="5" t="s">
        <v>70</v>
      </c>
      <c r="B13" s="6">
        <v>20254472.75</v>
      </c>
      <c r="C13" s="6">
        <v>31873295.419999998</v>
      </c>
      <c r="D13" s="7">
        <v>1.5736423166088094</v>
      </c>
    </row>
    <row r="14" spans="1:10" x14ac:dyDescent="0.3">
      <c r="A14" s="12" t="s">
        <v>71</v>
      </c>
      <c r="B14" s="6">
        <v>523704</v>
      </c>
      <c r="C14" s="6">
        <v>1221939.23</v>
      </c>
      <c r="D14" s="7">
        <v>2.3332631219161968</v>
      </c>
    </row>
    <row r="15" spans="1:10" x14ac:dyDescent="0.3">
      <c r="A15" s="12" t="s">
        <v>72</v>
      </c>
      <c r="B15" s="6">
        <v>19730768.75</v>
      </c>
      <c r="C15" s="6">
        <v>30651356.189999998</v>
      </c>
      <c r="D15" s="7">
        <v>1.5534800786715417</v>
      </c>
    </row>
    <row r="16" spans="1:10" x14ac:dyDescent="0.3">
      <c r="A16" s="5" t="s">
        <v>17</v>
      </c>
      <c r="B16" s="6">
        <v>29124241.91</v>
      </c>
      <c r="C16" s="6">
        <v>30126789.18</v>
      </c>
      <c r="D16" s="7">
        <v>1.0344231198565814</v>
      </c>
    </row>
    <row r="17" spans="1:4" x14ac:dyDescent="0.3">
      <c r="A17" s="12" t="s">
        <v>19</v>
      </c>
      <c r="B17" s="6">
        <v>60185.91</v>
      </c>
      <c r="C17" s="6">
        <v>118097.29000000001</v>
      </c>
      <c r="D17" s="7">
        <v>1.9622082643595486</v>
      </c>
    </row>
    <row r="18" spans="1:4" x14ac:dyDescent="0.3">
      <c r="A18" s="12" t="s">
        <v>14</v>
      </c>
      <c r="B18" s="6">
        <v>10850</v>
      </c>
      <c r="C18" s="6">
        <v>8951.5</v>
      </c>
      <c r="D18" s="7">
        <v>0.82502304147465433</v>
      </c>
    </row>
    <row r="19" spans="1:4" x14ac:dyDescent="0.3">
      <c r="A19" s="12" t="s">
        <v>18</v>
      </c>
      <c r="B19" s="6">
        <v>29053206</v>
      </c>
      <c r="C19" s="6">
        <v>29999740.390000001</v>
      </c>
      <c r="D19" s="7">
        <v>1.0325793439113053</v>
      </c>
    </row>
    <row r="20" spans="1:4" x14ac:dyDescent="0.3">
      <c r="A20" s="5" t="s">
        <v>12</v>
      </c>
      <c r="B20" s="6">
        <v>11605638.470000001</v>
      </c>
      <c r="C20" s="6">
        <v>11243369.16</v>
      </c>
      <c r="D20" s="7">
        <v>0.96878505987098873</v>
      </c>
    </row>
    <row r="21" spans="1:4" x14ac:dyDescent="0.3">
      <c r="A21" s="12" t="s">
        <v>13</v>
      </c>
      <c r="B21" s="6">
        <v>11605638.470000001</v>
      </c>
      <c r="C21" s="6">
        <v>11243369.16</v>
      </c>
      <c r="D21" s="7">
        <v>0.96878505987098873</v>
      </c>
    </row>
    <row r="22" spans="1:4" x14ac:dyDescent="0.3">
      <c r="A22" s="5" t="s">
        <v>7</v>
      </c>
      <c r="B22" s="6">
        <v>3967058.9400000004</v>
      </c>
      <c r="C22" s="6">
        <v>4670239.4400000004</v>
      </c>
      <c r="D22" s="7">
        <v>1.1772548657923392</v>
      </c>
    </row>
    <row r="23" spans="1:4" x14ac:dyDescent="0.3">
      <c r="A23" s="12" t="s">
        <v>8</v>
      </c>
      <c r="B23" s="6">
        <v>426007.52</v>
      </c>
      <c r="C23" s="6">
        <v>626599.66</v>
      </c>
      <c r="D23" s="7">
        <v>1.4708652560874982</v>
      </c>
    </row>
    <row r="24" spans="1:4" x14ac:dyDescent="0.3">
      <c r="A24" s="12" t="s">
        <v>10</v>
      </c>
      <c r="B24" s="6">
        <v>331605.8</v>
      </c>
      <c r="C24" s="6">
        <v>349582.11</v>
      </c>
      <c r="D24" s="7">
        <v>1.0542098781143152</v>
      </c>
    </row>
    <row r="25" spans="1:4" x14ac:dyDescent="0.3">
      <c r="A25" s="12" t="s">
        <v>11</v>
      </c>
      <c r="B25" s="6">
        <v>2634154.71</v>
      </c>
      <c r="C25" s="6">
        <v>2961520.99</v>
      </c>
      <c r="D25" s="7">
        <v>1.1242775448067741</v>
      </c>
    </row>
    <row r="26" spans="1:4" x14ac:dyDescent="0.3">
      <c r="A26" s="12" t="s">
        <v>9</v>
      </c>
      <c r="B26" s="6">
        <v>575290.91</v>
      </c>
      <c r="C26" s="6">
        <v>732536.67999999993</v>
      </c>
      <c r="D26" s="7">
        <v>1.2733326170580375</v>
      </c>
    </row>
    <row r="27" spans="1:4" x14ac:dyDescent="0.3">
      <c r="A27" s="5" t="s">
        <v>68</v>
      </c>
      <c r="B27" s="6">
        <v>2596610.5</v>
      </c>
      <c r="C27" s="6">
        <v>4046492.25</v>
      </c>
      <c r="D27" s="7">
        <v>1.5583747543191402</v>
      </c>
    </row>
    <row r="28" spans="1:4" x14ac:dyDescent="0.3">
      <c r="A28" s="12" t="s">
        <v>67</v>
      </c>
      <c r="B28" s="6">
        <v>437733</v>
      </c>
      <c r="C28" s="6">
        <v>769787.84999999986</v>
      </c>
      <c r="D28" s="7">
        <v>1.7585785170412098</v>
      </c>
    </row>
    <row r="29" spans="1:4" x14ac:dyDescent="0.3">
      <c r="A29" s="12" t="s">
        <v>69</v>
      </c>
      <c r="B29" s="6">
        <v>2158877.5</v>
      </c>
      <c r="C29" s="6">
        <v>3276704.4</v>
      </c>
      <c r="D29" s="7">
        <v>1.5177815323009294</v>
      </c>
    </row>
    <row r="30" spans="1:4" x14ac:dyDescent="0.3">
      <c r="A30" s="5" t="s">
        <v>63</v>
      </c>
      <c r="B30" s="6">
        <v>1965397.01</v>
      </c>
      <c r="C30" s="6">
        <v>1843281.19</v>
      </c>
      <c r="D30" s="7">
        <v>0.93786709790506906</v>
      </c>
    </row>
    <row r="31" spans="1:4" x14ac:dyDescent="0.3">
      <c r="A31" s="12" t="s">
        <v>64</v>
      </c>
      <c r="B31" s="6">
        <v>1965397.01</v>
      </c>
      <c r="C31" s="6">
        <v>1843281.19</v>
      </c>
      <c r="D31" s="7">
        <v>0.93786709790506906</v>
      </c>
    </row>
    <row r="32" spans="1:4" x14ac:dyDescent="0.3">
      <c r="A32" s="5" t="s">
        <v>65</v>
      </c>
      <c r="B32" s="6">
        <v>1875261.1</v>
      </c>
      <c r="C32" s="6">
        <v>1797501.22</v>
      </c>
      <c r="D32" s="7">
        <v>0.95853383830123706</v>
      </c>
    </row>
    <row r="33" spans="1:4" x14ac:dyDescent="0.3">
      <c r="A33" s="12" t="s">
        <v>66</v>
      </c>
      <c r="B33" s="6">
        <v>1875261.1</v>
      </c>
      <c r="C33" s="6">
        <v>1797501.22</v>
      </c>
      <c r="D33" s="7">
        <v>0.95853383830123706</v>
      </c>
    </row>
    <row r="34" spans="1:4" x14ac:dyDescent="0.3">
      <c r="A34" s="5" t="s">
        <v>61</v>
      </c>
      <c r="B34" s="6">
        <v>44000</v>
      </c>
      <c r="C34" s="6">
        <v>42000</v>
      </c>
      <c r="D34" s="7">
        <v>0.95454545454545459</v>
      </c>
    </row>
    <row r="35" spans="1:4" x14ac:dyDescent="0.3">
      <c r="A35" s="12" t="s">
        <v>61</v>
      </c>
      <c r="B35" s="6">
        <v>44000</v>
      </c>
      <c r="C35" s="6">
        <v>42000</v>
      </c>
      <c r="D35" s="7">
        <v>0.95454545454545459</v>
      </c>
    </row>
    <row r="36" spans="1:4" x14ac:dyDescent="0.3">
      <c r="A36" s="5" t="s">
        <v>75</v>
      </c>
      <c r="B36" s="6">
        <v>3457</v>
      </c>
      <c r="C36" s="6">
        <v>-332.18</v>
      </c>
      <c r="D36" s="7">
        <v>-9.608909459068557E-2</v>
      </c>
    </row>
    <row r="37" spans="1:4" x14ac:dyDescent="0.3">
      <c r="A37" s="12" t="s">
        <v>76</v>
      </c>
      <c r="B37" s="6">
        <v>3457</v>
      </c>
      <c r="C37" s="6">
        <v>-332.18</v>
      </c>
      <c r="D37" s="7">
        <v>-9.608909459068557E-2</v>
      </c>
    </row>
    <row r="38" spans="1:4" x14ac:dyDescent="0.3">
      <c r="A38" s="5" t="s">
        <v>88</v>
      </c>
      <c r="B38" s="6">
        <v>291722710.5</v>
      </c>
      <c r="C38" s="6">
        <v>635386137.79000008</v>
      </c>
      <c r="D38" s="7">
        <v>2.1780482455444621</v>
      </c>
    </row>
  </sheetData>
  <conditionalFormatting pivot="1" sqref="D5:D38">
    <cfRule type="cellIs" dxfId="20" priority="3" operator="lessThanOrEqual">
      <formula>0</formula>
    </cfRule>
  </conditionalFormatting>
  <conditionalFormatting pivot="1" sqref="D5:D38">
    <cfRule type="cellIs" dxfId="19" priority="2" operator="between">
      <formula>0</formula>
      <formula>1</formula>
    </cfRule>
  </conditionalFormatting>
  <conditionalFormatting pivot="1" sqref="D5:D38">
    <cfRule type="cellIs" dxfId="18" priority="1" operator="greaterThanOrEqual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C9F2F-EEEF-4590-9852-5A5927D72CE4}">
  <dimension ref="A1:L57"/>
  <sheetViews>
    <sheetView topLeftCell="A40" workbookViewId="0">
      <selection activeCell="E23" sqref="E23:L23"/>
    </sheetView>
  </sheetViews>
  <sheetFormatPr defaultRowHeight="14.4" x14ac:dyDescent="0.3"/>
  <cols>
    <col min="1" max="1" width="67.5546875" bestFit="1" customWidth="1"/>
    <col min="2" max="2" width="25.21875" bestFit="1" customWidth="1"/>
    <col min="6" max="7" width="22.5546875" bestFit="1" customWidth="1"/>
    <col min="8" max="8" width="31.88671875" bestFit="1" customWidth="1"/>
    <col min="9" max="9" width="13.5546875" bestFit="1" customWidth="1"/>
    <col min="10" max="10" width="14.33203125" bestFit="1" customWidth="1"/>
    <col min="11" max="11" width="31.88671875" bestFit="1" customWidth="1"/>
    <col min="12" max="12" width="165.44140625" bestFit="1" customWidth="1"/>
  </cols>
  <sheetData>
    <row r="1" spans="1:2" x14ac:dyDescent="0.3">
      <c r="A1" s="4" t="s">
        <v>26</v>
      </c>
      <c r="B1" t="s">
        <v>235</v>
      </c>
    </row>
    <row r="2" spans="1:2" x14ac:dyDescent="0.3">
      <c r="A2" s="4" t="s">
        <v>20</v>
      </c>
      <c r="B2" t="s">
        <v>235</v>
      </c>
    </row>
    <row r="4" spans="1:2" x14ac:dyDescent="0.3">
      <c r="A4" s="4" t="s">
        <v>87</v>
      </c>
      <c r="B4" t="s">
        <v>89</v>
      </c>
    </row>
    <row r="5" spans="1:2" x14ac:dyDescent="0.3">
      <c r="A5" s="5" t="s">
        <v>73</v>
      </c>
      <c r="B5" s="6">
        <v>156616491</v>
      </c>
    </row>
    <row r="6" spans="1:2" x14ac:dyDescent="0.3">
      <c r="A6" s="12" t="s">
        <v>65</v>
      </c>
      <c r="B6" s="6">
        <v>156586852</v>
      </c>
    </row>
    <row r="7" spans="1:2" x14ac:dyDescent="0.3">
      <c r="A7" s="12" t="s">
        <v>74</v>
      </c>
      <c r="B7" s="6">
        <v>29639</v>
      </c>
    </row>
    <row r="8" spans="1:2" x14ac:dyDescent="0.3">
      <c r="A8" s="5" t="s">
        <v>34</v>
      </c>
      <c r="B8" s="6">
        <v>30863226.82</v>
      </c>
    </row>
    <row r="9" spans="1:2" x14ac:dyDescent="0.3">
      <c r="A9" s="12" t="s">
        <v>35</v>
      </c>
      <c r="B9" s="6">
        <v>30863226.82</v>
      </c>
    </row>
    <row r="10" spans="1:2" x14ac:dyDescent="0.3">
      <c r="A10" s="5" t="s">
        <v>28</v>
      </c>
      <c r="B10" s="6">
        <v>27753509.939999998</v>
      </c>
    </row>
    <row r="11" spans="1:2" x14ac:dyDescent="0.3">
      <c r="A11" s="12" t="s">
        <v>32</v>
      </c>
      <c r="B11" s="6">
        <v>4392910.7700000005</v>
      </c>
    </row>
    <row r="12" spans="1:2" x14ac:dyDescent="0.3">
      <c r="A12" s="12" t="s">
        <v>30</v>
      </c>
      <c r="B12" s="6">
        <v>897678.14000000013</v>
      </c>
    </row>
    <row r="13" spans="1:2" x14ac:dyDescent="0.3">
      <c r="A13" s="12" t="s">
        <v>31</v>
      </c>
      <c r="B13" s="6">
        <v>12014893.75</v>
      </c>
    </row>
    <row r="14" spans="1:2" x14ac:dyDescent="0.3">
      <c r="A14" s="12" t="s">
        <v>29</v>
      </c>
      <c r="B14" s="6">
        <v>898381.58</v>
      </c>
    </row>
    <row r="15" spans="1:2" x14ac:dyDescent="0.3">
      <c r="A15" s="12" t="s">
        <v>33</v>
      </c>
      <c r="B15" s="6">
        <v>9549645.6999999993</v>
      </c>
    </row>
    <row r="16" spans="1:2" x14ac:dyDescent="0.3">
      <c r="A16" s="5" t="s">
        <v>48</v>
      </c>
      <c r="B16" s="6">
        <v>25486639.41</v>
      </c>
    </row>
    <row r="17" spans="1:12" x14ac:dyDescent="0.3">
      <c r="A17" s="12" t="s">
        <v>51</v>
      </c>
      <c r="B17" s="6">
        <v>1485769.8900000001</v>
      </c>
    </row>
    <row r="18" spans="1:12" x14ac:dyDescent="0.3">
      <c r="A18" s="12" t="s">
        <v>55</v>
      </c>
      <c r="B18" s="6">
        <v>576684</v>
      </c>
    </row>
    <row r="19" spans="1:12" x14ac:dyDescent="0.3">
      <c r="A19" s="12" t="s">
        <v>49</v>
      </c>
      <c r="B19" s="6">
        <v>652972.25</v>
      </c>
    </row>
    <row r="20" spans="1:12" x14ac:dyDescent="0.3">
      <c r="A20" s="12" t="s">
        <v>53</v>
      </c>
      <c r="B20" s="6">
        <v>93402.950000000012</v>
      </c>
    </row>
    <row r="21" spans="1:12" x14ac:dyDescent="0.3">
      <c r="A21" s="12" t="s">
        <v>52</v>
      </c>
      <c r="B21" s="6">
        <v>7174799.1099999994</v>
      </c>
    </row>
    <row r="22" spans="1:12" x14ac:dyDescent="0.3">
      <c r="A22" s="12" t="s">
        <v>50</v>
      </c>
      <c r="B22" s="6">
        <v>4364663.6500000004</v>
      </c>
    </row>
    <row r="23" spans="1:12" x14ac:dyDescent="0.3">
      <c r="A23" s="12" t="s">
        <v>54</v>
      </c>
      <c r="B23" s="6">
        <v>3549582.67</v>
      </c>
    </row>
    <row r="24" spans="1:12" x14ac:dyDescent="0.3">
      <c r="A24" s="12" t="s">
        <v>16</v>
      </c>
      <c r="B24" s="6">
        <v>1309829.69</v>
      </c>
      <c r="G24" s="15"/>
    </row>
    <row r="25" spans="1:12" x14ac:dyDescent="0.3">
      <c r="A25" s="12" t="s">
        <v>15</v>
      </c>
      <c r="B25" s="6">
        <v>6278935.2000000002</v>
      </c>
      <c r="G25" s="15"/>
    </row>
    <row r="26" spans="1:12" x14ac:dyDescent="0.3">
      <c r="A26" s="12" t="s">
        <v>56</v>
      </c>
      <c r="B26" s="6">
        <v>0</v>
      </c>
      <c r="G26" s="15"/>
    </row>
    <row r="27" spans="1:12" x14ac:dyDescent="0.3">
      <c r="A27" s="5" t="s">
        <v>36</v>
      </c>
      <c r="B27" s="6">
        <v>25418500.43</v>
      </c>
      <c r="G27" s="18"/>
    </row>
    <row r="28" spans="1:12" x14ac:dyDescent="0.3">
      <c r="A28" s="12" t="s">
        <v>37</v>
      </c>
      <c r="B28" s="6">
        <v>6731249.3200000003</v>
      </c>
      <c r="G28" s="15"/>
    </row>
    <row r="29" spans="1:12" x14ac:dyDescent="0.3">
      <c r="A29" s="12" t="s">
        <v>41</v>
      </c>
      <c r="B29" s="6">
        <v>5880248.1100000003</v>
      </c>
      <c r="G29" s="15"/>
    </row>
    <row r="30" spans="1:12" x14ac:dyDescent="0.3">
      <c r="A30" s="12" t="s">
        <v>45</v>
      </c>
      <c r="B30" s="6">
        <v>5920244.4600000009</v>
      </c>
      <c r="G30" s="15"/>
    </row>
    <row r="31" spans="1:12" ht="14.4" customHeight="1" x14ac:dyDescent="0.3">
      <c r="A31" s="12" t="s">
        <v>42</v>
      </c>
      <c r="B31" s="6">
        <v>585952.19999999995</v>
      </c>
      <c r="G31" s="15"/>
      <c r="L31" s="17"/>
    </row>
    <row r="32" spans="1:12" x14ac:dyDescent="0.3">
      <c r="A32" s="12" t="s">
        <v>40</v>
      </c>
      <c r="B32" s="6">
        <v>851298.88</v>
      </c>
    </row>
    <row r="33" spans="1:2" x14ac:dyDescent="0.3">
      <c r="A33" s="12" t="s">
        <v>38</v>
      </c>
      <c r="B33" s="6">
        <v>3720852.0700000003</v>
      </c>
    </row>
    <row r="34" spans="1:2" x14ac:dyDescent="0.3">
      <c r="A34" s="12" t="s">
        <v>44</v>
      </c>
      <c r="B34" s="6">
        <v>19258.38</v>
      </c>
    </row>
    <row r="35" spans="1:2" x14ac:dyDescent="0.3">
      <c r="A35" s="12" t="s">
        <v>39</v>
      </c>
      <c r="B35" s="6">
        <v>50694.479999999996</v>
      </c>
    </row>
    <row r="36" spans="1:2" x14ac:dyDescent="0.3">
      <c r="A36" s="12" t="s">
        <v>43</v>
      </c>
      <c r="B36" s="6">
        <v>1658702.5299999998</v>
      </c>
    </row>
    <row r="37" spans="1:2" x14ac:dyDescent="0.3">
      <c r="A37" s="5" t="s">
        <v>70</v>
      </c>
      <c r="B37" s="6">
        <v>21278978.050000001</v>
      </c>
    </row>
    <row r="38" spans="1:2" x14ac:dyDescent="0.3">
      <c r="A38" s="12" t="s">
        <v>71</v>
      </c>
      <c r="B38" s="6">
        <v>522831.3</v>
      </c>
    </row>
    <row r="39" spans="1:2" x14ac:dyDescent="0.3">
      <c r="A39" s="12" t="s">
        <v>72</v>
      </c>
      <c r="B39" s="6">
        <v>20756146.75</v>
      </c>
    </row>
    <row r="40" spans="1:2" x14ac:dyDescent="0.3">
      <c r="A40" s="5" t="s">
        <v>57</v>
      </c>
      <c r="B40" s="6">
        <v>12755262.949999999</v>
      </c>
    </row>
    <row r="41" spans="1:2" x14ac:dyDescent="0.3">
      <c r="A41" s="12" t="s">
        <v>58</v>
      </c>
      <c r="B41" s="6">
        <v>12755262.949999999</v>
      </c>
    </row>
    <row r="42" spans="1:2" x14ac:dyDescent="0.3">
      <c r="A42" s="5" t="s">
        <v>59</v>
      </c>
      <c r="B42" s="6">
        <v>7626193.7699999996</v>
      </c>
    </row>
    <row r="43" spans="1:2" x14ac:dyDescent="0.3">
      <c r="A43" s="12" t="s">
        <v>60</v>
      </c>
      <c r="B43" s="6">
        <v>7626193.7699999996</v>
      </c>
    </row>
    <row r="44" spans="1:2" x14ac:dyDescent="0.3">
      <c r="A44" s="5" t="s">
        <v>46</v>
      </c>
      <c r="B44" s="6">
        <v>2542367.1100000003</v>
      </c>
    </row>
    <row r="45" spans="1:2" x14ac:dyDescent="0.3">
      <c r="A45" s="12" t="s">
        <v>47</v>
      </c>
      <c r="B45" s="6">
        <v>2542367.1100000003</v>
      </c>
    </row>
    <row r="46" spans="1:2" x14ac:dyDescent="0.3">
      <c r="A46" s="5" t="s">
        <v>68</v>
      </c>
      <c r="B46" s="6">
        <v>2486861</v>
      </c>
    </row>
    <row r="47" spans="1:2" x14ac:dyDescent="0.3">
      <c r="A47" s="12" t="s">
        <v>67</v>
      </c>
      <c r="B47" s="6">
        <v>504808</v>
      </c>
    </row>
    <row r="48" spans="1:2" x14ac:dyDescent="0.3">
      <c r="A48" s="12" t="s">
        <v>69</v>
      </c>
      <c r="B48" s="6">
        <v>1982053</v>
      </c>
    </row>
    <row r="49" spans="1:2" x14ac:dyDescent="0.3">
      <c r="A49" s="5" t="s">
        <v>63</v>
      </c>
      <c r="B49" s="6">
        <v>1278568.5</v>
      </c>
    </row>
    <row r="50" spans="1:2" x14ac:dyDescent="0.3">
      <c r="A50" s="12" t="s">
        <v>64</v>
      </c>
      <c r="B50" s="6">
        <v>1278568.5</v>
      </c>
    </row>
    <row r="51" spans="1:2" x14ac:dyDescent="0.3">
      <c r="A51" s="5" t="s">
        <v>65</v>
      </c>
      <c r="B51" s="6">
        <v>868212.52</v>
      </c>
    </row>
    <row r="52" spans="1:2" x14ac:dyDescent="0.3">
      <c r="A52" s="12" t="s">
        <v>66</v>
      </c>
      <c r="B52" s="6">
        <v>868212.52</v>
      </c>
    </row>
    <row r="53" spans="1:2" x14ac:dyDescent="0.3">
      <c r="A53" s="5" t="s">
        <v>75</v>
      </c>
      <c r="B53" s="6">
        <v>3457</v>
      </c>
    </row>
    <row r="54" spans="1:2" x14ac:dyDescent="0.3">
      <c r="A54" s="12" t="s">
        <v>77</v>
      </c>
      <c r="B54" s="6">
        <v>3457</v>
      </c>
    </row>
    <row r="55" spans="1:2" x14ac:dyDescent="0.3">
      <c r="A55" s="5" t="s">
        <v>61</v>
      </c>
      <c r="B55" s="6">
        <v>2000</v>
      </c>
    </row>
    <row r="56" spans="1:2" x14ac:dyDescent="0.3">
      <c r="A56" s="12" t="s">
        <v>61</v>
      </c>
      <c r="B56" s="6">
        <v>2000</v>
      </c>
    </row>
    <row r="57" spans="1:2" x14ac:dyDescent="0.3">
      <c r="A57" s="5" t="s">
        <v>88</v>
      </c>
      <c r="B57" s="6">
        <v>314980268.5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7C40-4E6B-43D1-9B95-5E5DCE256AB2}">
  <dimension ref="C4:I156"/>
  <sheetViews>
    <sheetView workbookViewId="0">
      <selection activeCell="I156" sqref="I156"/>
    </sheetView>
  </sheetViews>
  <sheetFormatPr defaultRowHeight="14.4" x14ac:dyDescent="0.3"/>
  <cols>
    <col min="3" max="3" width="14.88671875" bestFit="1" customWidth="1"/>
    <col min="4" max="4" width="47.109375" bestFit="1" customWidth="1"/>
    <col min="5" max="5" width="64.44140625" bestFit="1" customWidth="1"/>
    <col min="6" max="6" width="7.6640625" bestFit="1" customWidth="1"/>
    <col min="7" max="7" width="21.33203125" bestFit="1" customWidth="1"/>
    <col min="8" max="8" width="21.5546875" customWidth="1"/>
    <col min="9" max="9" width="16.33203125" bestFit="1" customWidth="1"/>
    <col min="10" max="10" width="12.88671875" bestFit="1" customWidth="1"/>
  </cols>
  <sheetData>
    <row r="4" spans="3:9" x14ac:dyDescent="0.3">
      <c r="C4" s="2" t="s">
        <v>20</v>
      </c>
      <c r="D4" s="3" t="s">
        <v>0</v>
      </c>
      <c r="E4" s="3" t="s">
        <v>1</v>
      </c>
      <c r="F4" s="3" t="s">
        <v>26</v>
      </c>
      <c r="G4" s="3" t="s">
        <v>23</v>
      </c>
      <c r="H4" s="3" t="s">
        <v>24</v>
      </c>
      <c r="I4" s="3" t="s">
        <v>25</v>
      </c>
    </row>
    <row r="5" spans="3:9" x14ac:dyDescent="0.3">
      <c r="C5" t="s">
        <v>21</v>
      </c>
      <c r="D5" t="s">
        <v>28</v>
      </c>
      <c r="E5" t="s">
        <v>29</v>
      </c>
      <c r="F5" t="s">
        <v>27</v>
      </c>
      <c r="G5" s="6">
        <v>180225.42</v>
      </c>
      <c r="H5" s="6">
        <v>190224.59</v>
      </c>
      <c r="I5" s="6">
        <v>163093.5</v>
      </c>
    </row>
    <row r="6" spans="3:9" x14ac:dyDescent="0.3">
      <c r="C6" t="s">
        <v>21</v>
      </c>
      <c r="D6" t="s">
        <v>28</v>
      </c>
      <c r="E6" t="s">
        <v>30</v>
      </c>
      <c r="F6" t="s">
        <v>27</v>
      </c>
      <c r="G6" s="6">
        <v>197986</v>
      </c>
      <c r="H6" s="6">
        <v>193489.22</v>
      </c>
      <c r="I6" s="6">
        <v>220607.77</v>
      </c>
    </row>
    <row r="7" spans="3:9" x14ac:dyDescent="0.3">
      <c r="C7" t="s">
        <v>21</v>
      </c>
      <c r="D7" t="s">
        <v>28</v>
      </c>
      <c r="E7" t="s">
        <v>31</v>
      </c>
      <c r="F7" t="s">
        <v>27</v>
      </c>
      <c r="G7" s="6">
        <v>2356639</v>
      </c>
      <c r="H7" s="6">
        <v>2396881</v>
      </c>
      <c r="I7" s="6">
        <v>2362039.23</v>
      </c>
    </row>
    <row r="8" spans="3:9" x14ac:dyDescent="0.3">
      <c r="C8" t="s">
        <v>21</v>
      </c>
      <c r="D8" t="s">
        <v>28</v>
      </c>
      <c r="E8" t="s">
        <v>32</v>
      </c>
      <c r="F8" t="s">
        <v>27</v>
      </c>
      <c r="G8" s="6">
        <v>990811.25</v>
      </c>
      <c r="H8" s="6">
        <v>980794.31</v>
      </c>
      <c r="I8" s="6">
        <v>849588.59</v>
      </c>
    </row>
    <row r="9" spans="3:9" x14ac:dyDescent="0.3">
      <c r="C9" t="s">
        <v>21</v>
      </c>
      <c r="D9" t="s">
        <v>28</v>
      </c>
      <c r="E9" t="s">
        <v>33</v>
      </c>
      <c r="F9" t="s">
        <v>27</v>
      </c>
      <c r="G9" s="6">
        <v>2234597</v>
      </c>
      <c r="H9" s="6">
        <v>2234851.77</v>
      </c>
      <c r="I9" s="6">
        <v>1906463.78</v>
      </c>
    </row>
    <row r="10" spans="3:9" x14ac:dyDescent="0.3">
      <c r="C10" t="s">
        <v>21</v>
      </c>
      <c r="D10" t="s">
        <v>34</v>
      </c>
      <c r="E10" t="s">
        <v>35</v>
      </c>
      <c r="F10" t="s">
        <v>27</v>
      </c>
      <c r="G10" s="6">
        <v>6504670.6600000001</v>
      </c>
      <c r="H10" s="6">
        <v>6398169.1500000004</v>
      </c>
      <c r="I10" s="6">
        <v>6172592.1100000003</v>
      </c>
    </row>
    <row r="11" spans="3:9" x14ac:dyDescent="0.3">
      <c r="C11" t="s">
        <v>21</v>
      </c>
      <c r="D11" t="s">
        <v>36</v>
      </c>
      <c r="E11" t="s">
        <v>37</v>
      </c>
      <c r="F11" t="s">
        <v>27</v>
      </c>
      <c r="G11" s="6">
        <v>1575300.09</v>
      </c>
      <c r="H11" s="6">
        <v>1619455.87</v>
      </c>
      <c r="I11" s="6">
        <v>1668691.12</v>
      </c>
    </row>
    <row r="12" spans="3:9" x14ac:dyDescent="0.3">
      <c r="C12" t="s">
        <v>21</v>
      </c>
      <c r="D12" t="s">
        <v>36</v>
      </c>
      <c r="E12" t="s">
        <v>38</v>
      </c>
      <c r="F12" t="s">
        <v>27</v>
      </c>
      <c r="G12" s="6">
        <v>968591.25</v>
      </c>
      <c r="H12" s="6">
        <v>959854.29</v>
      </c>
      <c r="I12" s="6">
        <v>914401.65</v>
      </c>
    </row>
    <row r="13" spans="3:9" x14ac:dyDescent="0.3">
      <c r="C13" t="s">
        <v>21</v>
      </c>
      <c r="D13" t="s">
        <v>36</v>
      </c>
      <c r="E13" t="s">
        <v>39</v>
      </c>
      <c r="F13" t="s">
        <v>27</v>
      </c>
      <c r="G13" s="6">
        <v>15989</v>
      </c>
      <c r="H13" s="6">
        <v>15960.99</v>
      </c>
      <c r="I13" s="6">
        <v>15968.86</v>
      </c>
    </row>
    <row r="14" spans="3:9" x14ac:dyDescent="0.3">
      <c r="C14" t="s">
        <v>21</v>
      </c>
      <c r="D14" t="s">
        <v>36</v>
      </c>
      <c r="E14" t="s">
        <v>40</v>
      </c>
      <c r="F14" t="s">
        <v>27</v>
      </c>
      <c r="G14" s="6">
        <v>252745.82</v>
      </c>
      <c r="H14" s="6">
        <v>248451.71</v>
      </c>
      <c r="I14" s="6">
        <v>218279.43</v>
      </c>
    </row>
    <row r="15" spans="3:9" x14ac:dyDescent="0.3">
      <c r="C15" t="s">
        <v>21</v>
      </c>
      <c r="D15" t="s">
        <v>36</v>
      </c>
      <c r="E15" t="s">
        <v>41</v>
      </c>
      <c r="F15" t="s">
        <v>27</v>
      </c>
      <c r="G15" s="6">
        <v>1225997</v>
      </c>
      <c r="H15" s="6">
        <v>1226006</v>
      </c>
      <c r="I15" s="6">
        <v>1427718.42</v>
      </c>
    </row>
    <row r="16" spans="3:9" x14ac:dyDescent="0.3">
      <c r="C16" t="s">
        <v>21</v>
      </c>
      <c r="D16" t="s">
        <v>36</v>
      </c>
      <c r="E16" t="s">
        <v>42</v>
      </c>
      <c r="F16" t="s">
        <v>27</v>
      </c>
      <c r="G16" s="6">
        <v>141677.44</v>
      </c>
      <c r="H16" s="6">
        <v>134048.76999999999</v>
      </c>
      <c r="I16" s="6">
        <v>173564.35</v>
      </c>
    </row>
    <row r="17" spans="3:9" x14ac:dyDescent="0.3">
      <c r="C17" t="s">
        <v>21</v>
      </c>
      <c r="D17" t="s">
        <v>36</v>
      </c>
      <c r="E17" t="s">
        <v>43</v>
      </c>
      <c r="F17" t="s">
        <v>27</v>
      </c>
      <c r="G17" s="6">
        <v>345188</v>
      </c>
      <c r="H17" s="6">
        <v>397002.06</v>
      </c>
      <c r="I17" s="6">
        <v>454508.95</v>
      </c>
    </row>
    <row r="18" spans="3:9" x14ac:dyDescent="0.3">
      <c r="C18" t="s">
        <v>21</v>
      </c>
      <c r="D18" t="s">
        <v>36</v>
      </c>
      <c r="E18" t="s">
        <v>44</v>
      </c>
      <c r="F18" t="s">
        <v>27</v>
      </c>
      <c r="G18" s="6">
        <v>5956</v>
      </c>
      <c r="H18" s="6">
        <v>5956</v>
      </c>
      <c r="I18" s="6">
        <v>5822.65</v>
      </c>
    </row>
    <row r="19" spans="3:9" x14ac:dyDescent="0.3">
      <c r="C19" t="s">
        <v>21</v>
      </c>
      <c r="D19" t="s">
        <v>36</v>
      </c>
      <c r="E19" t="s">
        <v>45</v>
      </c>
      <c r="F19" t="s">
        <v>27</v>
      </c>
      <c r="G19" s="6">
        <v>322178.21999999997</v>
      </c>
      <c r="H19" s="6">
        <v>318035.55</v>
      </c>
      <c r="I19" s="6">
        <v>483946.94</v>
      </c>
    </row>
    <row r="20" spans="3:9" x14ac:dyDescent="0.3">
      <c r="C20" t="s">
        <v>21</v>
      </c>
      <c r="D20" t="s">
        <v>46</v>
      </c>
      <c r="E20" t="s">
        <v>47</v>
      </c>
      <c r="F20" t="s">
        <v>27</v>
      </c>
      <c r="G20" s="6">
        <v>659092</v>
      </c>
      <c r="H20" s="6">
        <v>600307.46</v>
      </c>
      <c r="I20" s="6">
        <v>568103.68999999994</v>
      </c>
    </row>
    <row r="21" spans="3:9" x14ac:dyDescent="0.3">
      <c r="C21" t="s">
        <v>22</v>
      </c>
      <c r="D21" t="s">
        <v>48</v>
      </c>
      <c r="E21" t="s">
        <v>49</v>
      </c>
      <c r="F21" t="s">
        <v>27</v>
      </c>
      <c r="G21" s="6">
        <v>101575</v>
      </c>
      <c r="H21" s="6">
        <v>90975</v>
      </c>
      <c r="I21" s="6">
        <v>120628.87</v>
      </c>
    </row>
    <row r="22" spans="3:9" x14ac:dyDescent="0.3">
      <c r="C22" t="s">
        <v>22</v>
      </c>
      <c r="D22" t="s">
        <v>48</v>
      </c>
      <c r="E22" t="s">
        <v>50</v>
      </c>
      <c r="F22" t="s">
        <v>27</v>
      </c>
      <c r="G22" s="6">
        <v>1196976</v>
      </c>
      <c r="H22" s="6">
        <v>1001824.57</v>
      </c>
      <c r="I22" s="6">
        <v>1154709.32</v>
      </c>
    </row>
    <row r="23" spans="3:9" x14ac:dyDescent="0.3">
      <c r="C23" t="s">
        <v>22</v>
      </c>
      <c r="D23" t="s">
        <v>48</v>
      </c>
      <c r="E23" t="s">
        <v>51</v>
      </c>
      <c r="F23" t="s">
        <v>27</v>
      </c>
      <c r="G23" s="6">
        <v>279561</v>
      </c>
      <c r="H23" s="6">
        <v>229948</v>
      </c>
      <c r="I23" s="6">
        <v>230177.49</v>
      </c>
    </row>
    <row r="24" spans="3:9" x14ac:dyDescent="0.3">
      <c r="C24" t="s">
        <v>22</v>
      </c>
      <c r="D24" t="s">
        <v>48</v>
      </c>
      <c r="E24" t="s">
        <v>52</v>
      </c>
      <c r="F24" t="s">
        <v>27</v>
      </c>
      <c r="G24" s="6">
        <v>1773404</v>
      </c>
      <c r="H24" s="6">
        <v>1523790.5</v>
      </c>
      <c r="I24" s="6">
        <v>1843529.1</v>
      </c>
    </row>
    <row r="25" spans="3:9" x14ac:dyDescent="0.3">
      <c r="C25" t="s">
        <v>22</v>
      </c>
      <c r="D25" t="s">
        <v>48</v>
      </c>
      <c r="E25" t="s">
        <v>53</v>
      </c>
      <c r="F25" t="s">
        <v>27</v>
      </c>
      <c r="G25" s="6">
        <v>42807</v>
      </c>
      <c r="H25" s="6">
        <v>40565</v>
      </c>
      <c r="I25" s="6">
        <v>48099.53</v>
      </c>
    </row>
    <row r="26" spans="3:9" x14ac:dyDescent="0.3">
      <c r="C26" t="s">
        <v>22</v>
      </c>
      <c r="D26" t="s">
        <v>48</v>
      </c>
      <c r="E26" t="s">
        <v>54</v>
      </c>
      <c r="F26" t="s">
        <v>27</v>
      </c>
      <c r="G26" s="6">
        <v>876798</v>
      </c>
      <c r="H26" s="6">
        <v>811164.6</v>
      </c>
      <c r="I26" s="6">
        <v>1101682.8899999999</v>
      </c>
    </row>
    <row r="27" spans="3:9" x14ac:dyDescent="0.3">
      <c r="C27" t="s">
        <v>22</v>
      </c>
      <c r="D27" t="s">
        <v>48</v>
      </c>
      <c r="E27" t="s">
        <v>55</v>
      </c>
      <c r="F27" t="s">
        <v>27</v>
      </c>
      <c r="G27" s="6">
        <v>34793</v>
      </c>
      <c r="H27" s="6">
        <v>16361.7</v>
      </c>
      <c r="I27" s="6">
        <v>41778.120000000003</v>
      </c>
    </row>
    <row r="28" spans="3:9" x14ac:dyDescent="0.3">
      <c r="C28" t="s">
        <v>22</v>
      </c>
      <c r="D28" t="s">
        <v>48</v>
      </c>
      <c r="E28" t="s">
        <v>15</v>
      </c>
      <c r="F28" t="s">
        <v>27</v>
      </c>
      <c r="G28" s="6">
        <v>1160528</v>
      </c>
      <c r="H28" s="6">
        <v>1160528</v>
      </c>
      <c r="I28" s="6">
        <v>1101581.03</v>
      </c>
    </row>
    <row r="29" spans="3:9" x14ac:dyDescent="0.3">
      <c r="C29" t="s">
        <v>22</v>
      </c>
      <c r="D29" t="s">
        <v>48</v>
      </c>
      <c r="E29" t="s">
        <v>16</v>
      </c>
      <c r="F29" t="s">
        <v>27</v>
      </c>
      <c r="G29" s="6">
        <v>345247</v>
      </c>
      <c r="H29" s="6">
        <v>197827.02</v>
      </c>
      <c r="I29" s="6">
        <v>266916.40999999997</v>
      </c>
    </row>
    <row r="30" spans="3:9" x14ac:dyDescent="0.3">
      <c r="C30" t="s">
        <v>22</v>
      </c>
      <c r="D30" t="s">
        <v>48</v>
      </c>
      <c r="E30" t="s">
        <v>56</v>
      </c>
      <c r="F30" t="s">
        <v>27</v>
      </c>
      <c r="G30" s="6">
        <v>0</v>
      </c>
      <c r="H30" s="6">
        <v>0</v>
      </c>
      <c r="I30" s="6">
        <v>0</v>
      </c>
    </row>
    <row r="31" spans="3:9" x14ac:dyDescent="0.3">
      <c r="C31" t="s">
        <v>21</v>
      </c>
      <c r="D31" t="s">
        <v>57</v>
      </c>
      <c r="E31" t="s">
        <v>58</v>
      </c>
      <c r="F31" t="s">
        <v>27</v>
      </c>
      <c r="G31" s="6">
        <v>2564609.42</v>
      </c>
      <c r="H31" s="6">
        <v>2612958.77</v>
      </c>
      <c r="I31" s="6">
        <v>2547751.73</v>
      </c>
    </row>
    <row r="32" spans="3:9" x14ac:dyDescent="0.3">
      <c r="C32" t="s">
        <v>22</v>
      </c>
      <c r="D32" t="s">
        <v>59</v>
      </c>
      <c r="E32" t="s">
        <v>60</v>
      </c>
      <c r="F32" t="s">
        <v>27</v>
      </c>
      <c r="G32" s="6">
        <v>1424892</v>
      </c>
      <c r="H32" s="6">
        <v>1433558</v>
      </c>
      <c r="I32" s="6">
        <v>1379147.76</v>
      </c>
    </row>
    <row r="33" spans="3:9" x14ac:dyDescent="0.3">
      <c r="C33" t="s">
        <v>21</v>
      </c>
      <c r="D33" t="s">
        <v>61</v>
      </c>
      <c r="E33" t="s">
        <v>61</v>
      </c>
      <c r="F33" t="s">
        <v>27</v>
      </c>
      <c r="G33" s="6">
        <v>500</v>
      </c>
      <c r="H33" s="6">
        <v>500</v>
      </c>
      <c r="I33" s="6">
        <v>0</v>
      </c>
    </row>
    <row r="34" spans="3:9" x14ac:dyDescent="0.3">
      <c r="C34" t="s">
        <v>62</v>
      </c>
      <c r="D34" t="s">
        <v>63</v>
      </c>
      <c r="E34" t="s">
        <v>64</v>
      </c>
      <c r="F34" t="s">
        <v>27</v>
      </c>
      <c r="G34" s="6">
        <v>287742</v>
      </c>
      <c r="H34" s="6">
        <v>287742</v>
      </c>
      <c r="I34" s="6">
        <v>291513.2</v>
      </c>
    </row>
    <row r="35" spans="3:9" x14ac:dyDescent="0.3">
      <c r="C35" t="s">
        <v>62</v>
      </c>
      <c r="D35" t="s">
        <v>65</v>
      </c>
      <c r="E35" t="s">
        <v>66</v>
      </c>
      <c r="F35" t="s">
        <v>27</v>
      </c>
      <c r="G35" s="6">
        <v>184058</v>
      </c>
      <c r="H35" s="6">
        <v>184058</v>
      </c>
      <c r="I35" s="6">
        <v>192556.89</v>
      </c>
    </row>
    <row r="36" spans="3:9" x14ac:dyDescent="0.3">
      <c r="C36" t="s">
        <v>62</v>
      </c>
      <c r="D36" t="s">
        <v>68</v>
      </c>
      <c r="E36" t="s">
        <v>67</v>
      </c>
      <c r="F36" t="s">
        <v>27</v>
      </c>
      <c r="G36" s="6">
        <v>115474</v>
      </c>
      <c r="H36" s="6">
        <v>115474</v>
      </c>
      <c r="I36" s="6">
        <v>188712.97</v>
      </c>
    </row>
    <row r="37" spans="3:9" x14ac:dyDescent="0.3">
      <c r="C37" t="s">
        <v>62</v>
      </c>
      <c r="D37" t="s">
        <v>68</v>
      </c>
      <c r="E37" t="s">
        <v>69</v>
      </c>
      <c r="F37" t="s">
        <v>27</v>
      </c>
      <c r="G37" s="6">
        <v>481377</v>
      </c>
      <c r="H37" s="6">
        <v>481377</v>
      </c>
      <c r="I37" s="6">
        <v>479732.98</v>
      </c>
    </row>
    <row r="38" spans="3:9" x14ac:dyDescent="0.3">
      <c r="C38" t="s">
        <v>62</v>
      </c>
      <c r="D38" t="s">
        <v>70</v>
      </c>
      <c r="E38" t="s">
        <v>71</v>
      </c>
      <c r="F38" t="s">
        <v>27</v>
      </c>
      <c r="G38" s="6">
        <v>147681</v>
      </c>
      <c r="H38" s="6">
        <v>147681</v>
      </c>
      <c r="I38" s="6">
        <v>249387.95</v>
      </c>
    </row>
    <row r="39" spans="3:9" x14ac:dyDescent="0.3">
      <c r="C39" t="s">
        <v>62</v>
      </c>
      <c r="D39" t="s">
        <v>70</v>
      </c>
      <c r="E39" t="s">
        <v>72</v>
      </c>
      <c r="F39" t="s">
        <v>27</v>
      </c>
      <c r="G39" s="6">
        <v>6365586</v>
      </c>
      <c r="H39" s="6">
        <v>6365586</v>
      </c>
      <c r="I39" s="6">
        <v>6176596.6900000004</v>
      </c>
    </row>
    <row r="40" spans="3:9" x14ac:dyDescent="0.3">
      <c r="C40" t="s">
        <v>62</v>
      </c>
      <c r="D40" t="s">
        <v>73</v>
      </c>
      <c r="E40" t="s">
        <v>74</v>
      </c>
      <c r="F40" t="s">
        <v>27</v>
      </c>
      <c r="G40" s="6">
        <v>29639</v>
      </c>
      <c r="H40" s="6">
        <v>29639</v>
      </c>
      <c r="I40" s="6">
        <v>238763.3</v>
      </c>
    </row>
    <row r="41" spans="3:9" x14ac:dyDescent="0.3">
      <c r="C41" t="s">
        <v>62</v>
      </c>
      <c r="D41" t="s">
        <v>73</v>
      </c>
      <c r="E41" t="s">
        <v>65</v>
      </c>
      <c r="F41" t="s">
        <v>27</v>
      </c>
      <c r="G41" s="6">
        <v>38086852</v>
      </c>
      <c r="H41" s="6">
        <v>38086852</v>
      </c>
      <c r="I41" s="6">
        <v>104888307.58</v>
      </c>
    </row>
    <row r="42" spans="3:9" x14ac:dyDescent="0.3">
      <c r="C42" t="s">
        <v>62</v>
      </c>
      <c r="D42" t="s">
        <v>75</v>
      </c>
      <c r="E42" t="s">
        <v>77</v>
      </c>
      <c r="F42" t="s">
        <v>27</v>
      </c>
      <c r="G42" s="6">
        <v>3457</v>
      </c>
      <c r="H42" s="6">
        <v>3457</v>
      </c>
      <c r="I42" s="6">
        <v>3321.99</v>
      </c>
    </row>
    <row r="43" spans="3:9" x14ac:dyDescent="0.3">
      <c r="C43" t="s">
        <v>21</v>
      </c>
      <c r="D43" t="s">
        <v>28</v>
      </c>
      <c r="E43" t="s">
        <v>29</v>
      </c>
      <c r="F43" t="s">
        <v>78</v>
      </c>
      <c r="G43" s="6">
        <v>192801.33</v>
      </c>
      <c r="H43" s="6">
        <v>199214.05</v>
      </c>
      <c r="I43" s="6">
        <v>186026.74</v>
      </c>
    </row>
    <row r="44" spans="3:9" x14ac:dyDescent="0.3">
      <c r="C44" t="s">
        <v>21</v>
      </c>
      <c r="D44" t="s">
        <v>28</v>
      </c>
      <c r="E44" t="s">
        <v>30</v>
      </c>
      <c r="F44" t="s">
        <v>78</v>
      </c>
      <c r="G44" s="6">
        <v>206597.65</v>
      </c>
      <c r="H44" s="6">
        <v>214529.92000000001</v>
      </c>
      <c r="I44" s="6">
        <v>186404.7</v>
      </c>
    </row>
    <row r="45" spans="3:9" x14ac:dyDescent="0.3">
      <c r="C45" t="s">
        <v>21</v>
      </c>
      <c r="D45" t="s">
        <v>28</v>
      </c>
      <c r="E45" t="s">
        <v>31</v>
      </c>
      <c r="F45" t="s">
        <v>78</v>
      </c>
      <c r="G45" s="6">
        <v>2916086</v>
      </c>
      <c r="H45" s="6">
        <v>2916095.29</v>
      </c>
      <c r="I45" s="6">
        <v>2876361</v>
      </c>
    </row>
    <row r="46" spans="3:9" x14ac:dyDescent="0.3">
      <c r="C46" t="s">
        <v>21</v>
      </c>
      <c r="D46" t="s">
        <v>28</v>
      </c>
      <c r="E46" t="s">
        <v>32</v>
      </c>
      <c r="F46" t="s">
        <v>78</v>
      </c>
      <c r="G46" s="6">
        <v>1009991.81</v>
      </c>
      <c r="H46" s="6">
        <v>1016544.25</v>
      </c>
      <c r="I46" s="6">
        <v>938808.27</v>
      </c>
    </row>
    <row r="47" spans="3:9" x14ac:dyDescent="0.3">
      <c r="C47" t="s">
        <v>21</v>
      </c>
      <c r="D47" t="s">
        <v>28</v>
      </c>
      <c r="E47" t="s">
        <v>33</v>
      </c>
      <c r="F47" t="s">
        <v>78</v>
      </c>
      <c r="G47" s="6">
        <v>2354756</v>
      </c>
      <c r="H47" s="6">
        <v>2354756</v>
      </c>
      <c r="I47" s="6">
        <v>2079305.63</v>
      </c>
    </row>
    <row r="48" spans="3:9" x14ac:dyDescent="0.3">
      <c r="C48" t="s">
        <v>21</v>
      </c>
      <c r="D48" t="s">
        <v>34</v>
      </c>
      <c r="E48" t="s">
        <v>35</v>
      </c>
      <c r="F48" t="s">
        <v>78</v>
      </c>
      <c r="G48" s="6">
        <v>6773083.9400000004</v>
      </c>
      <c r="H48" s="6">
        <v>7467670.7699999996</v>
      </c>
      <c r="I48" s="6">
        <v>7980391.5199999996</v>
      </c>
    </row>
    <row r="49" spans="3:9" x14ac:dyDescent="0.3">
      <c r="C49" t="s">
        <v>21</v>
      </c>
      <c r="D49" t="s">
        <v>36</v>
      </c>
      <c r="E49" t="s">
        <v>37</v>
      </c>
      <c r="F49" t="s">
        <v>78</v>
      </c>
      <c r="G49" s="6">
        <v>1426689.76</v>
      </c>
      <c r="H49" s="6">
        <v>1467714.62</v>
      </c>
      <c r="I49" s="6">
        <v>1991756.36</v>
      </c>
    </row>
    <row r="50" spans="3:9" x14ac:dyDescent="0.3">
      <c r="C50" t="s">
        <v>21</v>
      </c>
      <c r="D50" t="s">
        <v>36</v>
      </c>
      <c r="E50" t="s">
        <v>38</v>
      </c>
      <c r="F50" t="s">
        <v>78</v>
      </c>
      <c r="G50" s="6">
        <v>891614.71999999997</v>
      </c>
      <c r="H50" s="6">
        <v>915997.74</v>
      </c>
      <c r="I50" s="6">
        <v>812135.46</v>
      </c>
    </row>
    <row r="51" spans="3:9" x14ac:dyDescent="0.3">
      <c r="C51" t="s">
        <v>21</v>
      </c>
      <c r="D51" t="s">
        <v>36</v>
      </c>
      <c r="E51" t="s">
        <v>39</v>
      </c>
      <c r="F51" t="s">
        <v>78</v>
      </c>
      <c r="G51" s="6">
        <v>11856.26</v>
      </c>
      <c r="H51" s="6">
        <v>21865.26</v>
      </c>
      <c r="I51" s="6">
        <v>21847.31</v>
      </c>
    </row>
    <row r="52" spans="3:9" x14ac:dyDescent="0.3">
      <c r="C52" t="s">
        <v>21</v>
      </c>
      <c r="D52" t="s">
        <v>36</v>
      </c>
      <c r="E52" t="s">
        <v>40</v>
      </c>
      <c r="F52" t="s">
        <v>78</v>
      </c>
      <c r="G52" s="6">
        <v>218026.14</v>
      </c>
      <c r="H52" s="6">
        <v>218028.14</v>
      </c>
      <c r="I52" s="6">
        <v>197881.78</v>
      </c>
    </row>
    <row r="53" spans="3:9" x14ac:dyDescent="0.3">
      <c r="C53" t="s">
        <v>21</v>
      </c>
      <c r="D53" t="s">
        <v>36</v>
      </c>
      <c r="E53" t="s">
        <v>41</v>
      </c>
      <c r="F53" t="s">
        <v>78</v>
      </c>
      <c r="G53" s="6">
        <v>1237878</v>
      </c>
      <c r="H53" s="6">
        <v>1219754.3600000001</v>
      </c>
      <c r="I53" s="6">
        <v>1744523.45</v>
      </c>
    </row>
    <row r="54" spans="3:9" x14ac:dyDescent="0.3">
      <c r="C54" t="s">
        <v>21</v>
      </c>
      <c r="D54" t="s">
        <v>36</v>
      </c>
      <c r="E54" t="s">
        <v>42</v>
      </c>
      <c r="F54" t="s">
        <v>78</v>
      </c>
      <c r="G54" s="6">
        <v>151606.97</v>
      </c>
      <c r="H54" s="6">
        <v>142501.93</v>
      </c>
      <c r="I54" s="6">
        <v>168163.09</v>
      </c>
    </row>
    <row r="55" spans="3:9" x14ac:dyDescent="0.3">
      <c r="C55" t="s">
        <v>21</v>
      </c>
      <c r="D55" t="s">
        <v>36</v>
      </c>
      <c r="E55" t="s">
        <v>43</v>
      </c>
      <c r="F55" t="s">
        <v>78</v>
      </c>
      <c r="G55" s="6">
        <v>366340.71</v>
      </c>
      <c r="H55" s="6">
        <v>398117.99</v>
      </c>
      <c r="I55" s="6">
        <v>460545.13</v>
      </c>
    </row>
    <row r="56" spans="3:9" x14ac:dyDescent="0.3">
      <c r="C56" t="s">
        <v>21</v>
      </c>
      <c r="D56" t="s">
        <v>36</v>
      </c>
      <c r="E56" t="s">
        <v>44</v>
      </c>
      <c r="F56" t="s">
        <v>78</v>
      </c>
      <c r="G56" s="6">
        <v>3551.7</v>
      </c>
      <c r="H56" s="6">
        <v>3501.58</v>
      </c>
      <c r="I56" s="6">
        <v>4482.0600000000004</v>
      </c>
    </row>
    <row r="57" spans="3:9" x14ac:dyDescent="0.3">
      <c r="C57" t="s">
        <v>21</v>
      </c>
      <c r="D57" t="s">
        <v>36</v>
      </c>
      <c r="E57" t="s">
        <v>45</v>
      </c>
      <c r="F57" t="s">
        <v>78</v>
      </c>
      <c r="G57" s="6">
        <v>4690514.53</v>
      </c>
      <c r="H57" s="6">
        <v>4772210.0199999996</v>
      </c>
      <c r="I57" s="6">
        <v>632591.09</v>
      </c>
    </row>
    <row r="58" spans="3:9" x14ac:dyDescent="0.3">
      <c r="C58" t="s">
        <v>21</v>
      </c>
      <c r="D58" t="s">
        <v>46</v>
      </c>
      <c r="E58" t="s">
        <v>47</v>
      </c>
      <c r="F58" t="s">
        <v>78</v>
      </c>
      <c r="G58" s="6">
        <v>596646</v>
      </c>
      <c r="H58" s="6">
        <v>640427</v>
      </c>
      <c r="I58" s="6">
        <v>661582.24</v>
      </c>
    </row>
    <row r="59" spans="3:9" x14ac:dyDescent="0.3">
      <c r="C59" t="s">
        <v>22</v>
      </c>
      <c r="D59" t="s">
        <v>48</v>
      </c>
      <c r="E59" t="s">
        <v>49</v>
      </c>
      <c r="F59" t="s">
        <v>78</v>
      </c>
      <c r="G59" s="6">
        <v>81453.67</v>
      </c>
      <c r="H59" s="6">
        <v>92135.3</v>
      </c>
      <c r="I59" s="6">
        <v>93978.92</v>
      </c>
    </row>
    <row r="60" spans="3:9" x14ac:dyDescent="0.3">
      <c r="C60" t="s">
        <v>22</v>
      </c>
      <c r="D60" t="s">
        <v>48</v>
      </c>
      <c r="E60" t="s">
        <v>50</v>
      </c>
      <c r="F60" t="s">
        <v>78</v>
      </c>
      <c r="G60" s="6">
        <v>1100584.8700000001</v>
      </c>
      <c r="H60" s="6">
        <v>1058770.6499999999</v>
      </c>
      <c r="I60" s="6">
        <v>1322838</v>
      </c>
    </row>
    <row r="61" spans="3:9" x14ac:dyDescent="0.3">
      <c r="C61" t="s">
        <v>22</v>
      </c>
      <c r="D61" t="s">
        <v>48</v>
      </c>
      <c r="E61" t="s">
        <v>51</v>
      </c>
      <c r="F61" t="s">
        <v>78</v>
      </c>
      <c r="G61" s="6">
        <v>297041.46000000002</v>
      </c>
      <c r="H61" s="6">
        <v>314076.78999999998</v>
      </c>
      <c r="I61" s="6">
        <v>327279.90999999997</v>
      </c>
    </row>
    <row r="62" spans="3:9" x14ac:dyDescent="0.3">
      <c r="C62" t="s">
        <v>22</v>
      </c>
      <c r="D62" t="s">
        <v>48</v>
      </c>
      <c r="E62" t="s">
        <v>52</v>
      </c>
      <c r="F62" t="s">
        <v>78</v>
      </c>
      <c r="G62" s="6">
        <v>1738648.97</v>
      </c>
      <c r="H62" s="6">
        <v>1641078.97</v>
      </c>
      <c r="I62" s="6">
        <v>1927559.09</v>
      </c>
    </row>
    <row r="63" spans="3:9" x14ac:dyDescent="0.3">
      <c r="C63" t="s">
        <v>22</v>
      </c>
      <c r="D63" t="s">
        <v>48</v>
      </c>
      <c r="E63" t="s">
        <v>53</v>
      </c>
      <c r="F63" t="s">
        <v>78</v>
      </c>
      <c r="G63" s="6">
        <v>16094.15</v>
      </c>
      <c r="H63" s="6">
        <v>16094.15</v>
      </c>
      <c r="I63" s="6">
        <v>14405.97</v>
      </c>
    </row>
    <row r="64" spans="3:9" x14ac:dyDescent="0.3">
      <c r="C64" t="s">
        <v>22</v>
      </c>
      <c r="D64" t="s">
        <v>48</v>
      </c>
      <c r="E64" t="s">
        <v>54</v>
      </c>
      <c r="F64" t="s">
        <v>78</v>
      </c>
      <c r="G64" s="6">
        <v>907222.7</v>
      </c>
      <c r="H64" s="6">
        <v>830050.7</v>
      </c>
      <c r="I64" s="6">
        <v>1014278.67</v>
      </c>
    </row>
    <row r="65" spans="3:9" x14ac:dyDescent="0.3">
      <c r="C65" t="s">
        <v>22</v>
      </c>
      <c r="D65" t="s">
        <v>48</v>
      </c>
      <c r="E65" t="s">
        <v>55</v>
      </c>
      <c r="F65" t="s">
        <v>78</v>
      </c>
      <c r="G65" s="6">
        <v>-5234</v>
      </c>
      <c r="H65" s="6">
        <v>-4008</v>
      </c>
      <c r="I65" s="6">
        <v>87093.33</v>
      </c>
    </row>
    <row r="66" spans="3:9" x14ac:dyDescent="0.3">
      <c r="C66" t="s">
        <v>22</v>
      </c>
      <c r="D66" t="s">
        <v>48</v>
      </c>
      <c r="E66" t="s">
        <v>15</v>
      </c>
      <c r="F66" t="s">
        <v>78</v>
      </c>
      <c r="G66" s="6">
        <v>1456478</v>
      </c>
      <c r="H66" s="6">
        <v>1456478.01</v>
      </c>
      <c r="I66" s="6">
        <v>1397154.22</v>
      </c>
    </row>
    <row r="67" spans="3:9" x14ac:dyDescent="0.3">
      <c r="C67" t="s">
        <v>22</v>
      </c>
      <c r="D67" t="s">
        <v>48</v>
      </c>
      <c r="E67" t="s">
        <v>16</v>
      </c>
      <c r="F67" t="s">
        <v>78</v>
      </c>
      <c r="G67" s="6">
        <v>287925.40000000002</v>
      </c>
      <c r="H67" s="6">
        <v>288370.90000000002</v>
      </c>
      <c r="I67" s="6">
        <v>420946.12</v>
      </c>
    </row>
    <row r="68" spans="3:9" x14ac:dyDescent="0.3">
      <c r="C68" t="s">
        <v>22</v>
      </c>
      <c r="D68" t="s">
        <v>48</v>
      </c>
      <c r="E68" t="s">
        <v>56</v>
      </c>
      <c r="F68" t="s">
        <v>78</v>
      </c>
      <c r="G68" s="6">
        <v>0</v>
      </c>
      <c r="H68" s="6">
        <v>42000</v>
      </c>
      <c r="I68" s="6">
        <v>42000</v>
      </c>
    </row>
    <row r="69" spans="3:9" x14ac:dyDescent="0.3">
      <c r="C69" t="s">
        <v>21</v>
      </c>
      <c r="D69" t="s">
        <v>57</v>
      </c>
      <c r="E69" t="s">
        <v>58</v>
      </c>
      <c r="F69" t="s">
        <v>78</v>
      </c>
      <c r="G69" s="6">
        <v>3112347.47</v>
      </c>
      <c r="H69" s="6">
        <v>3112625.86</v>
      </c>
      <c r="I69" s="6">
        <v>3051365.25</v>
      </c>
    </row>
    <row r="70" spans="3:9" x14ac:dyDescent="0.3">
      <c r="C70" t="s">
        <v>22</v>
      </c>
      <c r="D70" t="s">
        <v>59</v>
      </c>
      <c r="E70" t="s">
        <v>60</v>
      </c>
      <c r="F70" t="s">
        <v>78</v>
      </c>
      <c r="G70" s="6">
        <v>1815247</v>
      </c>
      <c r="H70" s="6">
        <v>1824137.01</v>
      </c>
      <c r="I70" s="6">
        <v>1757388.93</v>
      </c>
    </row>
    <row r="71" spans="3:9" x14ac:dyDescent="0.3">
      <c r="C71" t="s">
        <v>21</v>
      </c>
      <c r="D71" t="s">
        <v>61</v>
      </c>
      <c r="E71" t="s">
        <v>61</v>
      </c>
      <c r="F71" t="s">
        <v>78</v>
      </c>
      <c r="G71" s="6">
        <v>500</v>
      </c>
      <c r="H71" s="6">
        <v>500</v>
      </c>
      <c r="I71" s="6">
        <v>0</v>
      </c>
    </row>
    <row r="72" spans="3:9" x14ac:dyDescent="0.3">
      <c r="C72" t="s">
        <v>62</v>
      </c>
      <c r="D72" t="s">
        <v>63</v>
      </c>
      <c r="E72" t="s">
        <v>64</v>
      </c>
      <c r="F72" t="s">
        <v>78</v>
      </c>
      <c r="G72" s="6">
        <v>280083.20000000001</v>
      </c>
      <c r="H72" s="6">
        <v>318931.63</v>
      </c>
      <c r="I72" s="6">
        <v>332821.13</v>
      </c>
    </row>
    <row r="73" spans="3:9" x14ac:dyDescent="0.3">
      <c r="C73" t="s">
        <v>62</v>
      </c>
      <c r="D73" t="s">
        <v>65</v>
      </c>
      <c r="E73" t="s">
        <v>66</v>
      </c>
      <c r="F73" t="s">
        <v>78</v>
      </c>
      <c r="G73" s="6">
        <v>231649.12</v>
      </c>
      <c r="H73" s="6">
        <v>210778.04</v>
      </c>
      <c r="I73" s="6">
        <v>203195.02</v>
      </c>
    </row>
    <row r="74" spans="3:9" x14ac:dyDescent="0.3">
      <c r="C74" t="s">
        <v>62</v>
      </c>
      <c r="D74" t="s">
        <v>68</v>
      </c>
      <c r="E74" t="s">
        <v>67</v>
      </c>
      <c r="F74" t="s">
        <v>78</v>
      </c>
      <c r="G74" s="6">
        <v>120401</v>
      </c>
      <c r="H74" s="6">
        <v>120401</v>
      </c>
      <c r="I74" s="6">
        <v>276649.03999999998</v>
      </c>
    </row>
    <row r="75" spans="3:9" x14ac:dyDescent="0.3">
      <c r="C75" t="s">
        <v>62</v>
      </c>
      <c r="D75" t="s">
        <v>68</v>
      </c>
      <c r="E75" t="s">
        <v>69</v>
      </c>
      <c r="F75" t="s">
        <v>78</v>
      </c>
      <c r="G75" s="6">
        <v>485963</v>
      </c>
      <c r="H75" s="6">
        <v>485963</v>
      </c>
      <c r="I75" s="6">
        <v>968499.11</v>
      </c>
    </row>
    <row r="76" spans="3:9" x14ac:dyDescent="0.3">
      <c r="C76" t="s">
        <v>62</v>
      </c>
      <c r="D76" t="s">
        <v>70</v>
      </c>
      <c r="E76" t="s">
        <v>71</v>
      </c>
      <c r="F76" t="s">
        <v>78</v>
      </c>
      <c r="G76" s="6">
        <v>784.3</v>
      </c>
      <c r="H76" s="6">
        <v>784.3</v>
      </c>
      <c r="I76" s="6">
        <v>276672.26</v>
      </c>
    </row>
    <row r="77" spans="3:9" x14ac:dyDescent="0.3">
      <c r="C77" t="s">
        <v>62</v>
      </c>
      <c r="D77" t="s">
        <v>70</v>
      </c>
      <c r="E77" t="s">
        <v>72</v>
      </c>
      <c r="F77" t="s">
        <v>78</v>
      </c>
      <c r="G77" s="6">
        <v>4426148</v>
      </c>
      <c r="H77" s="6">
        <v>4426148</v>
      </c>
      <c r="I77" s="6">
        <v>657044.09</v>
      </c>
    </row>
    <row r="78" spans="3:9" x14ac:dyDescent="0.3">
      <c r="C78" t="s">
        <v>62</v>
      </c>
      <c r="D78" t="s">
        <v>73</v>
      </c>
      <c r="E78" t="s">
        <v>74</v>
      </c>
      <c r="F78" t="s">
        <v>78</v>
      </c>
      <c r="G78" s="6">
        <v>0</v>
      </c>
      <c r="H78" s="6">
        <v>0</v>
      </c>
      <c r="I78" s="6">
        <v>250692.84</v>
      </c>
    </row>
    <row r="79" spans="3:9" x14ac:dyDescent="0.3">
      <c r="C79" t="s">
        <v>62</v>
      </c>
      <c r="D79" t="s">
        <v>73</v>
      </c>
      <c r="E79" t="s">
        <v>65</v>
      </c>
      <c r="F79" t="s">
        <v>78</v>
      </c>
      <c r="G79" s="6">
        <v>39500000</v>
      </c>
      <c r="H79" s="6">
        <v>39500000</v>
      </c>
      <c r="I79" s="6">
        <v>128973159.5</v>
      </c>
    </row>
    <row r="80" spans="3:9" x14ac:dyDescent="0.3">
      <c r="C80" t="s">
        <v>62</v>
      </c>
      <c r="D80" t="s">
        <v>75</v>
      </c>
      <c r="E80" t="s">
        <v>77</v>
      </c>
      <c r="F80" t="s">
        <v>78</v>
      </c>
      <c r="G80" s="6">
        <v>0</v>
      </c>
      <c r="H80" s="6">
        <v>0</v>
      </c>
      <c r="I80" s="6">
        <v>13182.32</v>
      </c>
    </row>
    <row r="81" spans="3:9" x14ac:dyDescent="0.3">
      <c r="C81" t="s">
        <v>21</v>
      </c>
      <c r="D81" t="s">
        <v>28</v>
      </c>
      <c r="E81" t="s">
        <v>29</v>
      </c>
      <c r="F81" t="s">
        <v>79</v>
      </c>
      <c r="G81" s="6">
        <v>210898.18</v>
      </c>
      <c r="H81" s="6">
        <v>264165.73</v>
      </c>
      <c r="I81" s="6">
        <v>238774.47</v>
      </c>
    </row>
    <row r="82" spans="3:9" x14ac:dyDescent="0.3">
      <c r="C82" t="s">
        <v>21</v>
      </c>
      <c r="D82" t="s">
        <v>28</v>
      </c>
      <c r="E82" t="s">
        <v>30</v>
      </c>
      <c r="F82" t="s">
        <v>79</v>
      </c>
      <c r="G82" s="6">
        <v>226829.44</v>
      </c>
      <c r="H82" s="6">
        <v>260265.04</v>
      </c>
      <c r="I82" s="6">
        <v>243199.53</v>
      </c>
    </row>
    <row r="83" spans="3:9" x14ac:dyDescent="0.3">
      <c r="C83" t="s">
        <v>21</v>
      </c>
      <c r="D83" t="s">
        <v>28</v>
      </c>
      <c r="E83" t="s">
        <v>31</v>
      </c>
      <c r="F83" t="s">
        <v>79</v>
      </c>
      <c r="G83" s="6">
        <v>3139460.55</v>
      </c>
      <c r="H83" s="6">
        <v>3139460.55</v>
      </c>
      <c r="I83" s="6">
        <v>3142715.7</v>
      </c>
    </row>
    <row r="84" spans="3:9" x14ac:dyDescent="0.3">
      <c r="C84" t="s">
        <v>21</v>
      </c>
      <c r="D84" t="s">
        <v>28</v>
      </c>
      <c r="E84" t="s">
        <v>32</v>
      </c>
      <c r="F84" t="s">
        <v>79</v>
      </c>
      <c r="G84" s="6">
        <v>1081416.47</v>
      </c>
      <c r="H84" s="6">
        <v>1170467.8</v>
      </c>
      <c r="I84" s="6">
        <v>1108643.46</v>
      </c>
    </row>
    <row r="85" spans="3:9" x14ac:dyDescent="0.3">
      <c r="C85" t="s">
        <v>21</v>
      </c>
      <c r="D85" t="s">
        <v>28</v>
      </c>
      <c r="E85" t="s">
        <v>33</v>
      </c>
      <c r="F85" t="s">
        <v>79</v>
      </c>
      <c r="G85" s="6">
        <v>2417283.77</v>
      </c>
      <c r="H85" s="6">
        <v>2454944.91</v>
      </c>
      <c r="I85" s="6">
        <v>2448271.64</v>
      </c>
    </row>
    <row r="86" spans="3:9" x14ac:dyDescent="0.3">
      <c r="C86" t="s">
        <v>21</v>
      </c>
      <c r="D86" t="s">
        <v>34</v>
      </c>
      <c r="E86" t="s">
        <v>35</v>
      </c>
      <c r="F86" t="s">
        <v>79</v>
      </c>
      <c r="G86" s="6">
        <v>7912413.8600000003</v>
      </c>
      <c r="H86" s="6">
        <v>8342976.5899999999</v>
      </c>
      <c r="I86" s="6">
        <v>8101114.1100000003</v>
      </c>
    </row>
    <row r="87" spans="3:9" x14ac:dyDescent="0.3">
      <c r="C87" t="s">
        <v>21</v>
      </c>
      <c r="D87" t="s">
        <v>36</v>
      </c>
      <c r="E87" t="s">
        <v>37</v>
      </c>
      <c r="F87" t="s">
        <v>79</v>
      </c>
      <c r="G87" s="6">
        <v>1597362.54</v>
      </c>
      <c r="H87" s="6">
        <v>1517196.99</v>
      </c>
      <c r="I87" s="6">
        <v>1621440.59</v>
      </c>
    </row>
    <row r="88" spans="3:9" x14ac:dyDescent="0.3">
      <c r="C88" t="s">
        <v>21</v>
      </c>
      <c r="D88" t="s">
        <v>36</v>
      </c>
      <c r="E88" t="s">
        <v>38</v>
      </c>
      <c r="F88" t="s">
        <v>79</v>
      </c>
      <c r="G88" s="6">
        <v>920205.13</v>
      </c>
      <c r="H88" s="6">
        <v>1122572.8</v>
      </c>
      <c r="I88" s="6">
        <v>1123430.55</v>
      </c>
    </row>
    <row r="89" spans="3:9" x14ac:dyDescent="0.3">
      <c r="C89" t="s">
        <v>21</v>
      </c>
      <c r="D89" t="s">
        <v>36</v>
      </c>
      <c r="E89" t="s">
        <v>39</v>
      </c>
      <c r="F89" t="s">
        <v>79</v>
      </c>
      <c r="G89" s="6">
        <v>21501.38</v>
      </c>
      <c r="H89" s="6">
        <v>21501.38</v>
      </c>
      <c r="I89" s="6">
        <v>21324.92</v>
      </c>
    </row>
    <row r="90" spans="3:9" x14ac:dyDescent="0.3">
      <c r="C90" t="s">
        <v>21</v>
      </c>
      <c r="D90" t="s">
        <v>36</v>
      </c>
      <c r="E90" t="s">
        <v>40</v>
      </c>
      <c r="F90" t="s">
        <v>79</v>
      </c>
      <c r="G90" s="6">
        <v>195884.02</v>
      </c>
      <c r="H90" s="6">
        <v>195885.02</v>
      </c>
      <c r="I90" s="6">
        <v>189055.63</v>
      </c>
    </row>
    <row r="91" spans="3:9" x14ac:dyDescent="0.3">
      <c r="C91" t="s">
        <v>21</v>
      </c>
      <c r="D91" t="s">
        <v>36</v>
      </c>
      <c r="E91" t="s">
        <v>41</v>
      </c>
      <c r="F91" t="s">
        <v>79</v>
      </c>
      <c r="G91" s="6">
        <v>1200219.6599999999</v>
      </c>
      <c r="H91" s="6">
        <v>1410480.66</v>
      </c>
      <c r="I91" s="6">
        <v>1410342.57</v>
      </c>
    </row>
    <row r="92" spans="3:9" x14ac:dyDescent="0.3">
      <c r="C92" t="s">
        <v>21</v>
      </c>
      <c r="D92" t="s">
        <v>36</v>
      </c>
      <c r="E92" t="s">
        <v>42</v>
      </c>
      <c r="F92" t="s">
        <v>79</v>
      </c>
      <c r="G92" s="6">
        <v>143525.49</v>
      </c>
      <c r="H92" s="6">
        <v>150493.57</v>
      </c>
      <c r="I92" s="6">
        <v>157965.89000000001</v>
      </c>
    </row>
    <row r="93" spans="3:9" x14ac:dyDescent="0.3">
      <c r="C93" t="s">
        <v>21</v>
      </c>
      <c r="D93" t="s">
        <v>36</v>
      </c>
      <c r="E93" t="s">
        <v>43</v>
      </c>
      <c r="F93" t="s">
        <v>79</v>
      </c>
      <c r="G93" s="6">
        <v>356349.86</v>
      </c>
      <c r="H93" s="6">
        <v>608243.72</v>
      </c>
      <c r="I93" s="6">
        <v>634671.88</v>
      </c>
    </row>
    <row r="94" spans="3:9" x14ac:dyDescent="0.3">
      <c r="C94" t="s">
        <v>21</v>
      </c>
      <c r="D94" t="s">
        <v>36</v>
      </c>
      <c r="E94" t="s">
        <v>44</v>
      </c>
      <c r="F94" t="s">
        <v>79</v>
      </c>
      <c r="G94" s="6">
        <v>3530.41</v>
      </c>
      <c r="H94" s="6">
        <v>3337.39</v>
      </c>
      <c r="I94" s="6">
        <v>3850.1</v>
      </c>
    </row>
    <row r="95" spans="3:9" x14ac:dyDescent="0.3">
      <c r="C95" t="s">
        <v>21</v>
      </c>
      <c r="D95" t="s">
        <v>36</v>
      </c>
      <c r="E95" t="s">
        <v>45</v>
      </c>
      <c r="F95" t="s">
        <v>79</v>
      </c>
      <c r="G95" s="6">
        <v>426733.69</v>
      </c>
      <c r="H95" s="6">
        <v>531717.41</v>
      </c>
      <c r="I95" s="6">
        <v>547409.31999999995</v>
      </c>
    </row>
    <row r="96" spans="3:9" x14ac:dyDescent="0.3">
      <c r="C96" t="s">
        <v>21</v>
      </c>
      <c r="D96" t="s">
        <v>46</v>
      </c>
      <c r="E96" t="s">
        <v>47</v>
      </c>
      <c r="F96" t="s">
        <v>79</v>
      </c>
      <c r="G96" s="6">
        <v>605053.91</v>
      </c>
      <c r="H96" s="6">
        <v>641897.91</v>
      </c>
      <c r="I96" s="6">
        <v>566186.06999999995</v>
      </c>
    </row>
    <row r="97" spans="3:9" x14ac:dyDescent="0.3">
      <c r="C97" t="s">
        <v>22</v>
      </c>
      <c r="D97" t="s">
        <v>48</v>
      </c>
      <c r="E97" t="s">
        <v>49</v>
      </c>
      <c r="F97" t="s">
        <v>79</v>
      </c>
      <c r="G97" s="6">
        <v>140728.57999999999</v>
      </c>
      <c r="H97" s="6">
        <v>174752.67</v>
      </c>
      <c r="I97" s="6">
        <v>165138.84</v>
      </c>
    </row>
    <row r="98" spans="3:9" x14ac:dyDescent="0.3">
      <c r="C98" t="s">
        <v>22</v>
      </c>
      <c r="D98" t="s">
        <v>48</v>
      </c>
      <c r="E98" t="s">
        <v>50</v>
      </c>
      <c r="F98" t="s">
        <v>79</v>
      </c>
      <c r="G98" s="6">
        <v>969039.5</v>
      </c>
      <c r="H98" s="6">
        <v>1011908.42</v>
      </c>
      <c r="I98" s="6">
        <v>1247694.47</v>
      </c>
    </row>
    <row r="99" spans="3:9" x14ac:dyDescent="0.3">
      <c r="C99" t="s">
        <v>22</v>
      </c>
      <c r="D99" t="s">
        <v>48</v>
      </c>
      <c r="E99" t="s">
        <v>51</v>
      </c>
      <c r="F99" t="s">
        <v>79</v>
      </c>
      <c r="G99" s="6">
        <v>455807.65</v>
      </c>
      <c r="H99" s="6">
        <v>484423.78</v>
      </c>
      <c r="I99" s="6">
        <v>482996.71</v>
      </c>
    </row>
    <row r="100" spans="3:9" x14ac:dyDescent="0.3">
      <c r="C100" t="s">
        <v>22</v>
      </c>
      <c r="D100" t="s">
        <v>48</v>
      </c>
      <c r="E100" t="s">
        <v>52</v>
      </c>
      <c r="F100" t="s">
        <v>79</v>
      </c>
      <c r="G100" s="6">
        <v>1891687.05</v>
      </c>
      <c r="H100" s="6">
        <v>2169846.59</v>
      </c>
      <c r="I100" s="6">
        <v>2194512.7799999998</v>
      </c>
    </row>
    <row r="101" spans="3:9" x14ac:dyDescent="0.3">
      <c r="C101" t="s">
        <v>22</v>
      </c>
      <c r="D101" t="s">
        <v>48</v>
      </c>
      <c r="E101" t="s">
        <v>53</v>
      </c>
      <c r="F101" t="s">
        <v>79</v>
      </c>
      <c r="G101" s="6">
        <v>20168.009999999998</v>
      </c>
      <c r="H101" s="6">
        <v>69641.009999999995</v>
      </c>
      <c r="I101" s="6">
        <v>68624.03</v>
      </c>
    </row>
    <row r="102" spans="3:9" x14ac:dyDescent="0.3">
      <c r="C102" t="s">
        <v>22</v>
      </c>
      <c r="D102" t="s">
        <v>48</v>
      </c>
      <c r="E102" t="s">
        <v>54</v>
      </c>
      <c r="F102" t="s">
        <v>79</v>
      </c>
      <c r="G102" s="6">
        <v>854111.17</v>
      </c>
      <c r="H102" s="6">
        <v>1278570.6299999999</v>
      </c>
      <c r="I102" s="6">
        <v>1412754.81</v>
      </c>
    </row>
    <row r="103" spans="3:9" x14ac:dyDescent="0.3">
      <c r="C103" t="s">
        <v>22</v>
      </c>
      <c r="D103" t="s">
        <v>48</v>
      </c>
      <c r="E103" t="s">
        <v>55</v>
      </c>
      <c r="F103" t="s">
        <v>79</v>
      </c>
      <c r="G103" s="6">
        <v>25723</v>
      </c>
      <c r="H103" s="6">
        <v>87449</v>
      </c>
      <c r="I103" s="6">
        <v>163095.12</v>
      </c>
    </row>
    <row r="104" spans="3:9" x14ac:dyDescent="0.3">
      <c r="C104" t="s">
        <v>22</v>
      </c>
      <c r="D104" t="s">
        <v>48</v>
      </c>
      <c r="E104" t="s">
        <v>15</v>
      </c>
      <c r="F104" t="s">
        <v>79</v>
      </c>
      <c r="G104" s="6">
        <v>1417870</v>
      </c>
      <c r="H104" s="6">
        <v>1597644</v>
      </c>
      <c r="I104" s="6">
        <v>1594249.03</v>
      </c>
    </row>
    <row r="105" spans="3:9" x14ac:dyDescent="0.3">
      <c r="C105" t="s">
        <v>22</v>
      </c>
      <c r="D105" t="s">
        <v>48</v>
      </c>
      <c r="E105" t="s">
        <v>16</v>
      </c>
      <c r="F105" t="s">
        <v>79</v>
      </c>
      <c r="G105" s="6">
        <v>338188.29</v>
      </c>
      <c r="H105" s="6">
        <v>255459.29</v>
      </c>
      <c r="I105" s="6">
        <v>325038.76</v>
      </c>
    </row>
    <row r="106" spans="3:9" x14ac:dyDescent="0.3">
      <c r="C106" t="s">
        <v>22</v>
      </c>
      <c r="D106" t="s">
        <v>48</v>
      </c>
      <c r="E106" t="s">
        <v>56</v>
      </c>
      <c r="F106" t="s">
        <v>79</v>
      </c>
      <c r="G106" s="6">
        <v>0</v>
      </c>
      <c r="H106" s="6">
        <v>0</v>
      </c>
      <c r="I106" s="6">
        <v>0</v>
      </c>
    </row>
    <row r="107" spans="3:9" x14ac:dyDescent="0.3">
      <c r="C107" t="s">
        <v>21</v>
      </c>
      <c r="D107" t="s">
        <v>57</v>
      </c>
      <c r="E107" t="s">
        <v>58</v>
      </c>
      <c r="F107" t="s">
        <v>79</v>
      </c>
      <c r="G107" s="6">
        <v>3308727.13</v>
      </c>
      <c r="H107" s="6">
        <v>3310283.06</v>
      </c>
      <c r="I107" s="6">
        <v>3307763.37</v>
      </c>
    </row>
    <row r="108" spans="3:9" x14ac:dyDescent="0.3">
      <c r="C108" t="s">
        <v>22</v>
      </c>
      <c r="D108" t="s">
        <v>59</v>
      </c>
      <c r="E108" t="s">
        <v>60</v>
      </c>
      <c r="F108" t="s">
        <v>79</v>
      </c>
      <c r="G108" s="6">
        <v>1758113</v>
      </c>
      <c r="H108" s="6">
        <v>1938259.26</v>
      </c>
      <c r="I108" s="6">
        <v>1934684.35</v>
      </c>
    </row>
    <row r="109" spans="3:9" x14ac:dyDescent="0.3">
      <c r="C109" t="s">
        <v>21</v>
      </c>
      <c r="D109" t="s">
        <v>61</v>
      </c>
      <c r="E109" t="s">
        <v>61</v>
      </c>
      <c r="F109" t="s">
        <v>79</v>
      </c>
      <c r="G109" s="6">
        <v>500</v>
      </c>
      <c r="H109" s="6">
        <v>500</v>
      </c>
      <c r="I109" s="6">
        <v>0</v>
      </c>
    </row>
    <row r="110" spans="3:9" x14ac:dyDescent="0.3">
      <c r="C110" t="s">
        <v>62</v>
      </c>
      <c r="D110" t="s">
        <v>63</v>
      </c>
      <c r="E110" t="s">
        <v>64</v>
      </c>
      <c r="F110" t="s">
        <v>79</v>
      </c>
      <c r="G110" s="6">
        <v>343808.3</v>
      </c>
      <c r="H110" s="6">
        <v>343808.3</v>
      </c>
      <c r="I110" s="6">
        <v>354975.3</v>
      </c>
    </row>
    <row r="111" spans="3:9" x14ac:dyDescent="0.3">
      <c r="C111" t="s">
        <v>62</v>
      </c>
      <c r="D111" t="s">
        <v>65</v>
      </c>
      <c r="E111" t="s">
        <v>66</v>
      </c>
      <c r="F111" t="s">
        <v>79</v>
      </c>
      <c r="G111" s="6">
        <v>228483.4</v>
      </c>
      <c r="H111" s="6">
        <v>228483.4</v>
      </c>
      <c r="I111" s="6">
        <v>223917.03</v>
      </c>
    </row>
    <row r="112" spans="3:9" x14ac:dyDescent="0.3">
      <c r="C112" t="s">
        <v>62</v>
      </c>
      <c r="D112" t="s">
        <v>68</v>
      </c>
      <c r="E112" t="s">
        <v>67</v>
      </c>
      <c r="F112" t="s">
        <v>79</v>
      </c>
      <c r="G112" s="6">
        <v>125667</v>
      </c>
      <c r="H112" s="6">
        <v>125667</v>
      </c>
      <c r="I112" s="6">
        <v>200775.6</v>
      </c>
    </row>
    <row r="113" spans="3:9" x14ac:dyDescent="0.3">
      <c r="C113" t="s">
        <v>62</v>
      </c>
      <c r="D113" t="s">
        <v>68</v>
      </c>
      <c r="E113" t="s">
        <v>69</v>
      </c>
      <c r="F113" t="s">
        <v>79</v>
      </c>
      <c r="G113" s="6">
        <v>488093</v>
      </c>
      <c r="H113" s="6">
        <v>488093</v>
      </c>
      <c r="I113" s="6">
        <v>377956.36</v>
      </c>
    </row>
    <row r="114" spans="3:9" x14ac:dyDescent="0.3">
      <c r="C114" t="s">
        <v>62</v>
      </c>
      <c r="D114" t="s">
        <v>70</v>
      </c>
      <c r="E114" t="s">
        <v>71</v>
      </c>
      <c r="F114" t="s">
        <v>79</v>
      </c>
      <c r="G114" s="6">
        <v>858</v>
      </c>
      <c r="H114" s="6">
        <v>858</v>
      </c>
      <c r="I114" s="6">
        <v>324038.13</v>
      </c>
    </row>
    <row r="115" spans="3:9" x14ac:dyDescent="0.3">
      <c r="C115" t="s">
        <v>62</v>
      </c>
      <c r="D115" t="s">
        <v>70</v>
      </c>
      <c r="E115" t="s">
        <v>72</v>
      </c>
      <c r="F115" t="s">
        <v>79</v>
      </c>
      <c r="G115" s="6">
        <v>4457008.75</v>
      </c>
      <c r="H115" s="6">
        <v>4457008.75</v>
      </c>
      <c r="I115" s="6">
        <v>7221778.71</v>
      </c>
    </row>
    <row r="116" spans="3:9" x14ac:dyDescent="0.3">
      <c r="C116" t="s">
        <v>62</v>
      </c>
      <c r="D116" t="s">
        <v>73</v>
      </c>
      <c r="E116" t="s">
        <v>74</v>
      </c>
      <c r="F116" t="s">
        <v>79</v>
      </c>
      <c r="G116" s="6">
        <v>0</v>
      </c>
      <c r="H116" s="6">
        <v>0</v>
      </c>
      <c r="I116" s="6">
        <v>239745.76</v>
      </c>
    </row>
    <row r="117" spans="3:9" x14ac:dyDescent="0.3">
      <c r="C117" t="s">
        <v>62</v>
      </c>
      <c r="D117" t="s">
        <v>73</v>
      </c>
      <c r="E117" t="s">
        <v>65</v>
      </c>
      <c r="F117" t="s">
        <v>79</v>
      </c>
      <c r="G117" s="6">
        <v>39500000</v>
      </c>
      <c r="H117" s="6">
        <v>39500000</v>
      </c>
      <c r="I117" s="6">
        <v>144284075.63999999</v>
      </c>
    </row>
    <row r="118" spans="3:9" x14ac:dyDescent="0.3">
      <c r="C118" t="s">
        <v>62</v>
      </c>
      <c r="D118" t="s">
        <v>75</v>
      </c>
      <c r="E118" t="s">
        <v>77</v>
      </c>
      <c r="F118" t="s">
        <v>79</v>
      </c>
      <c r="G118" s="6">
        <v>0</v>
      </c>
      <c r="H118" s="6">
        <v>0</v>
      </c>
      <c r="I118" s="6">
        <v>-15881.37</v>
      </c>
    </row>
    <row r="119" spans="3:9" x14ac:dyDescent="0.3">
      <c r="C119" t="s">
        <v>21</v>
      </c>
      <c r="D119" t="s">
        <v>28</v>
      </c>
      <c r="E119" t="s">
        <v>29</v>
      </c>
      <c r="F119" t="s">
        <v>80</v>
      </c>
      <c r="G119" s="6">
        <v>314456.65000000002</v>
      </c>
      <c r="H119" s="6">
        <v>323571.06</v>
      </c>
      <c r="I119" s="6">
        <v>303383.93</v>
      </c>
    </row>
    <row r="120" spans="3:9" x14ac:dyDescent="0.3">
      <c r="C120" t="s">
        <v>21</v>
      </c>
      <c r="D120" t="s">
        <v>28</v>
      </c>
      <c r="E120" t="s">
        <v>30</v>
      </c>
      <c r="F120" t="s">
        <v>80</v>
      </c>
      <c r="G120" s="6">
        <v>266265.05</v>
      </c>
      <c r="H120" s="6">
        <v>275720.86</v>
      </c>
      <c r="I120" s="6">
        <v>286122.43</v>
      </c>
    </row>
    <row r="121" spans="3:9" x14ac:dyDescent="0.3">
      <c r="C121" t="s">
        <v>21</v>
      </c>
      <c r="D121" t="s">
        <v>28</v>
      </c>
      <c r="E121" t="s">
        <v>31</v>
      </c>
      <c r="F121" t="s">
        <v>80</v>
      </c>
      <c r="G121" s="6">
        <v>3602708.2</v>
      </c>
      <c r="H121" s="6">
        <v>3254279.69</v>
      </c>
      <c r="I121" s="6">
        <v>3282631.83</v>
      </c>
    </row>
    <row r="122" spans="3:9" x14ac:dyDescent="0.3">
      <c r="C122" t="s">
        <v>21</v>
      </c>
      <c r="D122" t="s">
        <v>28</v>
      </c>
      <c r="E122" t="s">
        <v>32</v>
      </c>
      <c r="F122" t="s">
        <v>80</v>
      </c>
      <c r="G122" s="6">
        <v>1310691.24</v>
      </c>
      <c r="H122" s="6">
        <v>1260238.07</v>
      </c>
      <c r="I122" s="6">
        <v>1178150.43</v>
      </c>
    </row>
    <row r="123" spans="3:9" x14ac:dyDescent="0.3">
      <c r="C123" t="s">
        <v>21</v>
      </c>
      <c r="D123" t="s">
        <v>28</v>
      </c>
      <c r="E123" t="s">
        <v>33</v>
      </c>
      <c r="F123" t="s">
        <v>80</v>
      </c>
      <c r="G123" s="6">
        <v>2543008.9300000002</v>
      </c>
      <c r="H123" s="6">
        <v>2543008.9300000002</v>
      </c>
      <c r="I123" s="6">
        <v>2519669.69</v>
      </c>
    </row>
    <row r="124" spans="3:9" x14ac:dyDescent="0.3">
      <c r="C124" t="s">
        <v>21</v>
      </c>
      <c r="D124" t="s">
        <v>34</v>
      </c>
      <c r="E124" t="s">
        <v>35</v>
      </c>
      <c r="F124" t="s">
        <v>80</v>
      </c>
      <c r="G124" s="6">
        <v>9673058.3599999994</v>
      </c>
      <c r="H124" s="6">
        <v>9402672.5800000001</v>
      </c>
      <c r="I124" s="6">
        <v>9372340.2699999996</v>
      </c>
    </row>
    <row r="125" spans="3:9" x14ac:dyDescent="0.3">
      <c r="C125" t="s">
        <v>21</v>
      </c>
      <c r="D125" t="s">
        <v>36</v>
      </c>
      <c r="E125" t="s">
        <v>37</v>
      </c>
      <c r="F125" t="s">
        <v>80</v>
      </c>
      <c r="G125" s="6">
        <v>2131896.9300000002</v>
      </c>
      <c r="H125" s="6">
        <v>1950253.9</v>
      </c>
      <c r="I125" s="6">
        <v>1826931.23</v>
      </c>
    </row>
    <row r="126" spans="3:9" x14ac:dyDescent="0.3">
      <c r="C126" t="s">
        <v>21</v>
      </c>
      <c r="D126" t="s">
        <v>36</v>
      </c>
      <c r="E126" t="s">
        <v>38</v>
      </c>
      <c r="F126" t="s">
        <v>80</v>
      </c>
      <c r="G126" s="6">
        <v>940440.97</v>
      </c>
      <c r="H126" s="6">
        <v>934287.88</v>
      </c>
      <c r="I126" s="6">
        <v>975980.97</v>
      </c>
    </row>
    <row r="127" spans="3:9" x14ac:dyDescent="0.3">
      <c r="C127" t="s">
        <v>21</v>
      </c>
      <c r="D127" t="s">
        <v>36</v>
      </c>
      <c r="E127" t="s">
        <v>39</v>
      </c>
      <c r="F127" t="s">
        <v>80</v>
      </c>
      <c r="G127" s="6">
        <v>1347.84</v>
      </c>
      <c r="H127" s="6">
        <v>1347.84</v>
      </c>
      <c r="I127" s="6">
        <v>1169.25</v>
      </c>
    </row>
    <row r="128" spans="3:9" x14ac:dyDescent="0.3">
      <c r="C128" t="s">
        <v>21</v>
      </c>
      <c r="D128" t="s">
        <v>36</v>
      </c>
      <c r="E128" t="s">
        <v>40</v>
      </c>
      <c r="F128" t="s">
        <v>80</v>
      </c>
      <c r="G128" s="6">
        <v>184642.9</v>
      </c>
      <c r="H128" s="6">
        <v>184643.9</v>
      </c>
      <c r="I128" s="6">
        <v>185487.21</v>
      </c>
    </row>
    <row r="129" spans="3:9" x14ac:dyDescent="0.3">
      <c r="C129" t="s">
        <v>21</v>
      </c>
      <c r="D129" t="s">
        <v>36</v>
      </c>
      <c r="E129" t="s">
        <v>41</v>
      </c>
      <c r="F129" t="s">
        <v>80</v>
      </c>
      <c r="G129" s="6">
        <v>2216153.4500000002</v>
      </c>
      <c r="H129" s="6">
        <v>2056034.4</v>
      </c>
      <c r="I129" s="6">
        <v>2379515.54</v>
      </c>
    </row>
    <row r="130" spans="3:9" x14ac:dyDescent="0.3">
      <c r="C130" t="s">
        <v>21</v>
      </c>
      <c r="D130" t="s">
        <v>36</v>
      </c>
      <c r="E130" t="s">
        <v>42</v>
      </c>
      <c r="F130" t="s">
        <v>80</v>
      </c>
      <c r="G130" s="6">
        <v>149142.29999999999</v>
      </c>
      <c r="H130" s="6">
        <v>147087.29999999999</v>
      </c>
      <c r="I130" s="6">
        <v>148628.46</v>
      </c>
    </row>
    <row r="131" spans="3:9" x14ac:dyDescent="0.3">
      <c r="C131" t="s">
        <v>21</v>
      </c>
      <c r="D131" t="s">
        <v>36</v>
      </c>
      <c r="E131" t="s">
        <v>43</v>
      </c>
      <c r="F131" t="s">
        <v>80</v>
      </c>
      <c r="G131" s="6">
        <v>590823.96</v>
      </c>
      <c r="H131" s="6">
        <v>590409.24</v>
      </c>
      <c r="I131" s="6">
        <v>636219.56999999995</v>
      </c>
    </row>
    <row r="132" spans="3:9" x14ac:dyDescent="0.3">
      <c r="C132" t="s">
        <v>21</v>
      </c>
      <c r="D132" t="s">
        <v>36</v>
      </c>
      <c r="E132" t="s">
        <v>44</v>
      </c>
      <c r="F132" t="s">
        <v>80</v>
      </c>
      <c r="G132" s="6">
        <v>6220.27</v>
      </c>
      <c r="H132" s="6">
        <v>6293.04</v>
      </c>
      <c r="I132" s="6">
        <v>7758.83</v>
      </c>
    </row>
    <row r="133" spans="3:9" x14ac:dyDescent="0.3">
      <c r="C133" t="s">
        <v>21</v>
      </c>
      <c r="D133" t="s">
        <v>36</v>
      </c>
      <c r="E133" t="s">
        <v>45</v>
      </c>
      <c r="F133" t="s">
        <v>80</v>
      </c>
      <c r="G133" s="6">
        <v>480818.02</v>
      </c>
      <c r="H133" s="6">
        <v>461619.31</v>
      </c>
      <c r="I133" s="6">
        <v>534544.25</v>
      </c>
    </row>
    <row r="134" spans="3:9" x14ac:dyDescent="0.3">
      <c r="C134" t="s">
        <v>21</v>
      </c>
      <c r="D134" t="s">
        <v>46</v>
      </c>
      <c r="E134" t="s">
        <v>47</v>
      </c>
      <c r="F134" t="s">
        <v>80</v>
      </c>
      <c r="G134" s="6">
        <v>681575.2</v>
      </c>
      <c r="H134" s="6">
        <v>681636</v>
      </c>
      <c r="I134" s="6">
        <v>622909.55000000005</v>
      </c>
    </row>
    <row r="135" spans="3:9" x14ac:dyDescent="0.3">
      <c r="C135" t="s">
        <v>22</v>
      </c>
      <c r="D135" t="s">
        <v>48</v>
      </c>
      <c r="E135" t="s">
        <v>49</v>
      </c>
      <c r="F135" t="s">
        <v>80</v>
      </c>
      <c r="G135" s="6">
        <v>329215</v>
      </c>
      <c r="H135" s="6">
        <v>330188.61</v>
      </c>
      <c r="I135" s="6">
        <v>297164.09000000003</v>
      </c>
    </row>
    <row r="136" spans="3:9" x14ac:dyDescent="0.3">
      <c r="C136" t="s">
        <v>22</v>
      </c>
      <c r="D136" t="s">
        <v>48</v>
      </c>
      <c r="E136" t="s">
        <v>50</v>
      </c>
      <c r="F136" t="s">
        <v>80</v>
      </c>
      <c r="G136" s="6">
        <v>1098063.28</v>
      </c>
      <c r="H136" s="6">
        <v>1118636.95</v>
      </c>
      <c r="I136" s="6">
        <v>1202626.07</v>
      </c>
    </row>
    <row r="137" spans="3:9" x14ac:dyDescent="0.3">
      <c r="C137" t="s">
        <v>22</v>
      </c>
      <c r="D137" t="s">
        <v>48</v>
      </c>
      <c r="E137" t="s">
        <v>51</v>
      </c>
      <c r="F137" t="s">
        <v>80</v>
      </c>
      <c r="G137" s="6">
        <v>453359.78</v>
      </c>
      <c r="H137" s="6">
        <v>468757.78</v>
      </c>
      <c r="I137" s="6">
        <v>469045.79</v>
      </c>
    </row>
    <row r="138" spans="3:9" x14ac:dyDescent="0.3">
      <c r="C138" t="s">
        <v>22</v>
      </c>
      <c r="D138" t="s">
        <v>48</v>
      </c>
      <c r="E138" t="s">
        <v>52</v>
      </c>
      <c r="F138" t="s">
        <v>80</v>
      </c>
      <c r="G138" s="6">
        <v>1771059.09</v>
      </c>
      <c r="H138" s="6">
        <v>1771059.09</v>
      </c>
      <c r="I138" s="6">
        <v>1793565.87</v>
      </c>
    </row>
    <row r="139" spans="3:9" x14ac:dyDescent="0.3">
      <c r="C139" t="s">
        <v>22</v>
      </c>
      <c r="D139" t="s">
        <v>48</v>
      </c>
      <c r="E139" t="s">
        <v>53</v>
      </c>
      <c r="F139" t="s">
        <v>80</v>
      </c>
      <c r="G139" s="6">
        <v>14333.79</v>
      </c>
      <c r="H139" s="6">
        <v>16333.79</v>
      </c>
      <c r="I139" s="6">
        <v>8104.89</v>
      </c>
    </row>
    <row r="140" spans="3:9" x14ac:dyDescent="0.3">
      <c r="C140" t="s">
        <v>22</v>
      </c>
      <c r="D140" t="s">
        <v>48</v>
      </c>
      <c r="E140" t="s">
        <v>54</v>
      </c>
      <c r="F140" t="s">
        <v>80</v>
      </c>
      <c r="G140" s="6">
        <v>911450.8</v>
      </c>
      <c r="H140" s="6">
        <v>888950.8</v>
      </c>
      <c r="I140" s="6">
        <v>964479.39</v>
      </c>
    </row>
    <row r="141" spans="3:9" x14ac:dyDescent="0.3">
      <c r="C141" t="s">
        <v>22</v>
      </c>
      <c r="D141" t="s">
        <v>48</v>
      </c>
      <c r="E141" t="s">
        <v>55</v>
      </c>
      <c r="F141" t="s">
        <v>80</v>
      </c>
      <c r="G141" s="6">
        <v>521402</v>
      </c>
      <c r="H141" s="6">
        <v>529202</v>
      </c>
      <c r="I141" s="6">
        <v>477019.69</v>
      </c>
    </row>
    <row r="142" spans="3:9" x14ac:dyDescent="0.3">
      <c r="C142" t="s">
        <v>22</v>
      </c>
      <c r="D142" t="s">
        <v>48</v>
      </c>
      <c r="E142" t="s">
        <v>15</v>
      </c>
      <c r="F142" t="s">
        <v>80</v>
      </c>
      <c r="G142" s="6">
        <v>2244059.2000000002</v>
      </c>
      <c r="H142" s="6">
        <v>2244059.2000000002</v>
      </c>
      <c r="I142" s="6">
        <v>2245263.8199999998</v>
      </c>
    </row>
    <row r="143" spans="3:9" x14ac:dyDescent="0.3">
      <c r="C143" t="s">
        <v>22</v>
      </c>
      <c r="D143" t="s">
        <v>48</v>
      </c>
      <c r="E143" t="s">
        <v>16</v>
      </c>
      <c r="F143" t="s">
        <v>80</v>
      </c>
      <c r="G143" s="6">
        <v>338469</v>
      </c>
      <c r="H143" s="6">
        <v>343266</v>
      </c>
      <c r="I143" s="6">
        <v>447285.27</v>
      </c>
    </row>
    <row r="144" spans="3:9" x14ac:dyDescent="0.3">
      <c r="C144" t="s">
        <v>22</v>
      </c>
      <c r="D144" t="s">
        <v>48</v>
      </c>
      <c r="E144" t="s">
        <v>56</v>
      </c>
      <c r="F144" t="s">
        <v>80</v>
      </c>
      <c r="G144" s="6">
        <v>0</v>
      </c>
      <c r="H144" s="6">
        <v>0</v>
      </c>
      <c r="I144" s="6">
        <v>0</v>
      </c>
    </row>
    <row r="145" spans="3:9" x14ac:dyDescent="0.3">
      <c r="C145" t="s">
        <v>21</v>
      </c>
      <c r="D145" t="s">
        <v>57</v>
      </c>
      <c r="E145" t="s">
        <v>58</v>
      </c>
      <c r="F145" t="s">
        <v>80</v>
      </c>
      <c r="G145" s="6">
        <v>3769578.93</v>
      </c>
      <c r="H145" s="6">
        <v>3422390.19</v>
      </c>
      <c r="I145" s="6">
        <v>3440514.36</v>
      </c>
    </row>
    <row r="146" spans="3:9" x14ac:dyDescent="0.3">
      <c r="C146" t="s">
        <v>22</v>
      </c>
      <c r="D146" t="s">
        <v>59</v>
      </c>
      <c r="E146" t="s">
        <v>60</v>
      </c>
      <c r="F146" t="s">
        <v>80</v>
      </c>
      <c r="G146" s="6">
        <v>2627941.77</v>
      </c>
      <c r="H146" s="6">
        <v>2627988.77</v>
      </c>
      <c r="I146" s="6">
        <v>2628803.86</v>
      </c>
    </row>
    <row r="147" spans="3:9" x14ac:dyDescent="0.3">
      <c r="C147" t="s">
        <v>21</v>
      </c>
      <c r="D147" t="s">
        <v>61</v>
      </c>
      <c r="E147" t="s">
        <v>61</v>
      </c>
      <c r="F147" t="s">
        <v>80</v>
      </c>
      <c r="G147" s="6">
        <v>500</v>
      </c>
      <c r="H147" s="6">
        <v>500</v>
      </c>
      <c r="I147" s="6">
        <v>0</v>
      </c>
    </row>
    <row r="148" spans="3:9" x14ac:dyDescent="0.3">
      <c r="C148" t="s">
        <v>62</v>
      </c>
      <c r="D148" t="s">
        <v>63</v>
      </c>
      <c r="E148" t="s">
        <v>64</v>
      </c>
      <c r="F148" t="s">
        <v>80</v>
      </c>
      <c r="G148" s="6">
        <v>366935</v>
      </c>
      <c r="H148" s="6">
        <v>366935</v>
      </c>
      <c r="I148" s="6">
        <v>489234.99</v>
      </c>
    </row>
    <row r="149" spans="3:9" x14ac:dyDescent="0.3">
      <c r="C149" t="s">
        <v>62</v>
      </c>
      <c r="D149" t="s">
        <v>65</v>
      </c>
      <c r="E149" t="s">
        <v>66</v>
      </c>
      <c r="F149" t="s">
        <v>80</v>
      </c>
      <c r="G149" s="6">
        <v>224022</v>
      </c>
      <c r="H149" s="6">
        <v>224022</v>
      </c>
      <c r="I149" s="6">
        <v>496865.45</v>
      </c>
    </row>
    <row r="150" spans="3:9" x14ac:dyDescent="0.3">
      <c r="C150" t="s">
        <v>62</v>
      </c>
      <c r="D150" t="s">
        <v>68</v>
      </c>
      <c r="E150" t="s">
        <v>67</v>
      </c>
      <c r="F150" t="s">
        <v>80</v>
      </c>
      <c r="G150" s="6">
        <v>143266</v>
      </c>
      <c r="H150" s="6">
        <v>143266</v>
      </c>
      <c r="I150" s="6">
        <v>132155.94</v>
      </c>
    </row>
    <row r="151" spans="3:9" x14ac:dyDescent="0.3">
      <c r="C151" t="s">
        <v>62</v>
      </c>
      <c r="D151" t="s">
        <v>68</v>
      </c>
      <c r="E151" t="s">
        <v>69</v>
      </c>
      <c r="F151" t="s">
        <v>80</v>
      </c>
      <c r="G151" s="6">
        <v>526620</v>
      </c>
      <c r="H151" s="6">
        <v>526620</v>
      </c>
      <c r="I151" s="6">
        <v>322823.76</v>
      </c>
    </row>
    <row r="152" spans="3:9" x14ac:dyDescent="0.3">
      <c r="C152" t="s">
        <v>62</v>
      </c>
      <c r="D152" t="s">
        <v>70</v>
      </c>
      <c r="E152" t="s">
        <v>71</v>
      </c>
      <c r="F152" t="s">
        <v>80</v>
      </c>
      <c r="G152" s="6">
        <v>373508</v>
      </c>
      <c r="H152" s="6">
        <v>373508</v>
      </c>
      <c r="I152" s="6">
        <v>358943.77</v>
      </c>
    </row>
    <row r="153" spans="3:9" x14ac:dyDescent="0.3">
      <c r="C153" t="s">
        <v>62</v>
      </c>
      <c r="D153" t="s">
        <v>70</v>
      </c>
      <c r="E153" t="s">
        <v>72</v>
      </c>
      <c r="F153" t="s">
        <v>80</v>
      </c>
      <c r="G153" s="6">
        <v>5507404</v>
      </c>
      <c r="H153" s="6">
        <v>5507404</v>
      </c>
      <c r="I153" s="6">
        <v>6889856.7199999997</v>
      </c>
    </row>
    <row r="154" spans="3:9" x14ac:dyDescent="0.3">
      <c r="C154" t="s">
        <v>62</v>
      </c>
      <c r="D154" t="s">
        <v>73</v>
      </c>
      <c r="E154" t="s">
        <v>74</v>
      </c>
      <c r="F154" t="s">
        <v>80</v>
      </c>
      <c r="G154" s="6">
        <v>0</v>
      </c>
      <c r="H154" s="6">
        <v>0</v>
      </c>
      <c r="I154" s="6">
        <v>239618.87</v>
      </c>
    </row>
    <row r="155" spans="3:9" x14ac:dyDescent="0.3">
      <c r="C155" t="s">
        <v>62</v>
      </c>
      <c r="D155" t="s">
        <v>73</v>
      </c>
      <c r="E155" t="s">
        <v>65</v>
      </c>
      <c r="F155" t="s">
        <v>80</v>
      </c>
      <c r="G155" s="6">
        <v>39500000</v>
      </c>
      <c r="H155" s="6">
        <v>39500000</v>
      </c>
      <c r="I155" s="6">
        <v>111717945.75</v>
      </c>
    </row>
    <row r="156" spans="3:9" x14ac:dyDescent="0.3">
      <c r="C156" t="s">
        <v>62</v>
      </c>
      <c r="D156" t="s">
        <v>75</v>
      </c>
      <c r="E156" t="s">
        <v>77</v>
      </c>
      <c r="F156" t="s">
        <v>80</v>
      </c>
      <c r="G156" s="6">
        <v>0</v>
      </c>
      <c r="H156" s="6">
        <v>0</v>
      </c>
      <c r="I156" s="6">
        <v>-5570.21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AA49C-C02D-49CB-A558-924DAA1084C8}">
  <dimension ref="A1:L57"/>
  <sheetViews>
    <sheetView topLeftCell="A55" workbookViewId="0">
      <selection activeCell="C4" sqref="C4"/>
    </sheetView>
  </sheetViews>
  <sheetFormatPr defaultRowHeight="14.4" x14ac:dyDescent="0.3"/>
  <cols>
    <col min="1" max="1" width="67.5546875" bestFit="1" customWidth="1"/>
    <col min="2" max="2" width="26.109375" bestFit="1" customWidth="1"/>
    <col min="6" max="7" width="22.5546875" bestFit="1" customWidth="1"/>
    <col min="8" max="8" width="29.21875" bestFit="1" customWidth="1"/>
    <col min="10" max="10" width="14.33203125" bestFit="1" customWidth="1"/>
    <col min="11" max="11" width="29.21875" bestFit="1" customWidth="1"/>
    <col min="12" max="12" width="165.44140625" bestFit="1" customWidth="1"/>
  </cols>
  <sheetData>
    <row r="1" spans="1:2" x14ac:dyDescent="0.3">
      <c r="A1" s="4" t="s">
        <v>26</v>
      </c>
      <c r="B1" t="s">
        <v>235</v>
      </c>
    </row>
    <row r="2" spans="1:2" x14ac:dyDescent="0.3">
      <c r="A2" s="4" t="s">
        <v>20</v>
      </c>
      <c r="B2" t="s">
        <v>235</v>
      </c>
    </row>
    <row r="4" spans="1:2" x14ac:dyDescent="0.3">
      <c r="A4" s="4" t="s">
        <v>87</v>
      </c>
      <c r="B4" t="s">
        <v>90</v>
      </c>
    </row>
    <row r="5" spans="1:2" x14ac:dyDescent="0.3">
      <c r="A5" s="5" t="s">
        <v>73</v>
      </c>
      <c r="B5" s="6">
        <v>156616491</v>
      </c>
    </row>
    <row r="6" spans="1:2" x14ac:dyDescent="0.3">
      <c r="A6" s="12" t="s">
        <v>65</v>
      </c>
      <c r="B6" s="6">
        <v>156586852</v>
      </c>
    </row>
    <row r="7" spans="1:2" x14ac:dyDescent="0.3">
      <c r="A7" s="12" t="s">
        <v>74</v>
      </c>
      <c r="B7" s="6">
        <v>29639</v>
      </c>
    </row>
    <row r="8" spans="1:2" x14ac:dyDescent="0.3">
      <c r="A8" s="5" t="s">
        <v>34</v>
      </c>
      <c r="B8" s="6">
        <v>31611489.089999996</v>
      </c>
    </row>
    <row r="9" spans="1:2" x14ac:dyDescent="0.3">
      <c r="A9" s="12" t="s">
        <v>35</v>
      </c>
      <c r="B9" s="6">
        <v>31611489.089999996</v>
      </c>
    </row>
    <row r="10" spans="1:2" x14ac:dyDescent="0.3">
      <c r="A10" s="5" t="s">
        <v>28</v>
      </c>
      <c r="B10" s="6">
        <v>27643503.039999999</v>
      </c>
    </row>
    <row r="11" spans="1:2" x14ac:dyDescent="0.3">
      <c r="A11" s="12" t="s">
        <v>32</v>
      </c>
      <c r="B11" s="6">
        <v>4428044.4300000006</v>
      </c>
    </row>
    <row r="12" spans="1:2" x14ac:dyDescent="0.3">
      <c r="A12" s="12" t="s">
        <v>30</v>
      </c>
      <c r="B12" s="6">
        <v>944005.04</v>
      </c>
    </row>
    <row r="13" spans="1:2" x14ac:dyDescent="0.3">
      <c r="A13" s="12" t="s">
        <v>31</v>
      </c>
      <c r="B13" s="6">
        <v>11706716.529999999</v>
      </c>
    </row>
    <row r="14" spans="1:2" x14ac:dyDescent="0.3">
      <c r="A14" s="12" t="s">
        <v>29</v>
      </c>
      <c r="B14" s="6">
        <v>977175.42999999993</v>
      </c>
    </row>
    <row r="15" spans="1:2" x14ac:dyDescent="0.3">
      <c r="A15" s="12" t="s">
        <v>33</v>
      </c>
      <c r="B15" s="6">
        <v>9587561.6099999994</v>
      </c>
    </row>
    <row r="16" spans="1:2" x14ac:dyDescent="0.3">
      <c r="A16" s="5" t="s">
        <v>36</v>
      </c>
      <c r="B16" s="6">
        <v>25977868.630000003</v>
      </c>
    </row>
    <row r="17" spans="1:12" x14ac:dyDescent="0.3">
      <c r="A17" s="12" t="s">
        <v>37</v>
      </c>
      <c r="B17" s="6">
        <v>6554621.3800000008</v>
      </c>
    </row>
    <row r="18" spans="1:12" x14ac:dyDescent="0.3">
      <c r="A18" s="12" t="s">
        <v>41</v>
      </c>
      <c r="B18" s="6">
        <v>5912275.4199999999</v>
      </c>
    </row>
    <row r="19" spans="1:12" x14ac:dyDescent="0.3">
      <c r="A19" s="12" t="s">
        <v>45</v>
      </c>
      <c r="B19" s="6">
        <v>6083582.2899999991</v>
      </c>
    </row>
    <row r="20" spans="1:12" x14ac:dyDescent="0.3">
      <c r="A20" s="12" t="s">
        <v>42</v>
      </c>
      <c r="B20" s="6">
        <v>574131.56999999995</v>
      </c>
    </row>
    <row r="21" spans="1:12" x14ac:dyDescent="0.3">
      <c r="A21" s="12" t="s">
        <v>40</v>
      </c>
      <c r="B21" s="6">
        <v>847008.77</v>
      </c>
    </row>
    <row r="22" spans="1:12" x14ac:dyDescent="0.3">
      <c r="A22" s="12" t="s">
        <v>38</v>
      </c>
      <c r="B22" s="6">
        <v>3932712.71</v>
      </c>
    </row>
    <row r="23" spans="1:12" x14ac:dyDescent="0.3">
      <c r="A23" s="12" t="s">
        <v>44</v>
      </c>
      <c r="B23" s="6">
        <v>19088.009999999998</v>
      </c>
      <c r="G23" s="15"/>
    </row>
    <row r="24" spans="1:12" x14ac:dyDescent="0.3">
      <c r="A24" s="12" t="s">
        <v>39</v>
      </c>
      <c r="B24" s="6">
        <v>60675.47</v>
      </c>
      <c r="G24" s="15"/>
    </row>
    <row r="25" spans="1:12" x14ac:dyDescent="0.3">
      <c r="A25" s="12" t="s">
        <v>43</v>
      </c>
      <c r="B25" s="6">
        <v>1993773.01</v>
      </c>
      <c r="G25" s="15"/>
    </row>
    <row r="26" spans="1:12" x14ac:dyDescent="0.3">
      <c r="A26" s="5" t="s">
        <v>48</v>
      </c>
      <c r="B26" s="6">
        <v>25648181.470000003</v>
      </c>
      <c r="G26" s="15"/>
    </row>
    <row r="27" spans="1:12" x14ac:dyDescent="0.3">
      <c r="A27" s="12" t="s">
        <v>51</v>
      </c>
      <c r="B27" s="6">
        <v>1497206.35</v>
      </c>
      <c r="G27" s="15"/>
    </row>
    <row r="28" spans="1:12" x14ac:dyDescent="0.3">
      <c r="A28" s="12" t="s">
        <v>55</v>
      </c>
      <c r="B28" s="6">
        <v>629004.69999999995</v>
      </c>
      <c r="G28" s="15"/>
    </row>
    <row r="29" spans="1:12" x14ac:dyDescent="0.3">
      <c r="A29" s="12" t="s">
        <v>49</v>
      </c>
      <c r="B29" s="6">
        <v>688051.58</v>
      </c>
      <c r="G29" s="15"/>
    </row>
    <row r="30" spans="1:12" ht="14.4" customHeight="1" x14ac:dyDescent="0.3">
      <c r="A30" s="12" t="s">
        <v>53</v>
      </c>
      <c r="B30" s="6">
        <v>142633.95000000001</v>
      </c>
      <c r="G30" s="15"/>
      <c r="L30" s="17"/>
    </row>
    <row r="31" spans="1:12" x14ac:dyDescent="0.3">
      <c r="A31" s="12" t="s">
        <v>52</v>
      </c>
      <c r="B31" s="6">
        <v>7105775.1499999994</v>
      </c>
    </row>
    <row r="32" spans="1:12" x14ac:dyDescent="0.3">
      <c r="A32" s="12" t="s">
        <v>50</v>
      </c>
      <c r="B32" s="6">
        <v>4191140.59</v>
      </c>
    </row>
    <row r="33" spans="1:2" x14ac:dyDescent="0.3">
      <c r="A33" s="12" t="s">
        <v>54</v>
      </c>
      <c r="B33" s="6">
        <v>3808736.7299999995</v>
      </c>
    </row>
    <row r="34" spans="1:2" x14ac:dyDescent="0.3">
      <c r="A34" s="12" t="s">
        <v>16</v>
      </c>
      <c r="B34" s="6">
        <v>1084923.21</v>
      </c>
    </row>
    <row r="35" spans="1:2" x14ac:dyDescent="0.3">
      <c r="A35" s="12" t="s">
        <v>15</v>
      </c>
      <c r="B35" s="6">
        <v>6458709.21</v>
      </c>
    </row>
    <row r="36" spans="1:2" x14ac:dyDescent="0.3">
      <c r="A36" s="12" t="s">
        <v>56</v>
      </c>
      <c r="B36" s="6">
        <v>42000</v>
      </c>
    </row>
    <row r="37" spans="1:2" x14ac:dyDescent="0.3">
      <c r="A37" s="5" t="s">
        <v>70</v>
      </c>
      <c r="B37" s="6">
        <v>21278978.050000001</v>
      </c>
    </row>
    <row r="38" spans="1:2" x14ac:dyDescent="0.3">
      <c r="A38" s="12" t="s">
        <v>71</v>
      </c>
      <c r="B38" s="6">
        <v>522831.3</v>
      </c>
    </row>
    <row r="39" spans="1:2" x14ac:dyDescent="0.3">
      <c r="A39" s="12" t="s">
        <v>72</v>
      </c>
      <c r="B39" s="6">
        <v>20756146.75</v>
      </c>
    </row>
    <row r="40" spans="1:2" x14ac:dyDescent="0.3">
      <c r="A40" s="5" t="s">
        <v>57</v>
      </c>
      <c r="B40" s="6">
        <v>12458257.879999999</v>
      </c>
    </row>
    <row r="41" spans="1:2" x14ac:dyDescent="0.3">
      <c r="A41" s="12" t="s">
        <v>58</v>
      </c>
      <c r="B41" s="6">
        <v>12458257.879999999</v>
      </c>
    </row>
    <row r="42" spans="1:2" x14ac:dyDescent="0.3">
      <c r="A42" s="5" t="s">
        <v>59</v>
      </c>
      <c r="B42" s="6">
        <v>7823943.0399999991</v>
      </c>
    </row>
    <row r="43" spans="1:2" x14ac:dyDescent="0.3">
      <c r="A43" s="12" t="s">
        <v>60</v>
      </c>
      <c r="B43" s="6">
        <v>7823943.0399999991</v>
      </c>
    </row>
    <row r="44" spans="1:2" x14ac:dyDescent="0.3">
      <c r="A44" s="5" t="s">
        <v>46</v>
      </c>
      <c r="B44" s="6">
        <v>2564268.37</v>
      </c>
    </row>
    <row r="45" spans="1:2" x14ac:dyDescent="0.3">
      <c r="A45" s="12" t="s">
        <v>47</v>
      </c>
      <c r="B45" s="6">
        <v>2564268.37</v>
      </c>
    </row>
    <row r="46" spans="1:2" x14ac:dyDescent="0.3">
      <c r="A46" s="5" t="s">
        <v>68</v>
      </c>
      <c r="B46" s="6">
        <v>2486861</v>
      </c>
    </row>
    <row r="47" spans="1:2" x14ac:dyDescent="0.3">
      <c r="A47" s="12" t="s">
        <v>67</v>
      </c>
      <c r="B47" s="6">
        <v>504808</v>
      </c>
    </row>
    <row r="48" spans="1:2" x14ac:dyDescent="0.3">
      <c r="A48" s="12" t="s">
        <v>69</v>
      </c>
      <c r="B48" s="6">
        <v>1982053</v>
      </c>
    </row>
    <row r="49" spans="1:2" x14ac:dyDescent="0.3">
      <c r="A49" s="5" t="s">
        <v>63</v>
      </c>
      <c r="B49" s="6">
        <v>1317416.93</v>
      </c>
    </row>
    <row r="50" spans="1:2" x14ac:dyDescent="0.3">
      <c r="A50" s="12" t="s">
        <v>64</v>
      </c>
      <c r="B50" s="6">
        <v>1317416.93</v>
      </c>
    </row>
    <row r="51" spans="1:2" x14ac:dyDescent="0.3">
      <c r="A51" s="5" t="s">
        <v>65</v>
      </c>
      <c r="B51" s="6">
        <v>847341.44000000006</v>
      </c>
    </row>
    <row r="52" spans="1:2" x14ac:dyDescent="0.3">
      <c r="A52" s="12" t="s">
        <v>66</v>
      </c>
      <c r="B52" s="6">
        <v>847341.44000000006</v>
      </c>
    </row>
    <row r="53" spans="1:2" x14ac:dyDescent="0.3">
      <c r="A53" s="5" t="s">
        <v>75</v>
      </c>
      <c r="B53" s="6">
        <v>3457</v>
      </c>
    </row>
    <row r="54" spans="1:2" x14ac:dyDescent="0.3">
      <c r="A54" s="12" t="s">
        <v>77</v>
      </c>
      <c r="B54" s="6">
        <v>3457</v>
      </c>
    </row>
    <row r="55" spans="1:2" x14ac:dyDescent="0.3">
      <c r="A55" s="5" t="s">
        <v>61</v>
      </c>
      <c r="B55" s="6">
        <v>2000</v>
      </c>
    </row>
    <row r="56" spans="1:2" x14ac:dyDescent="0.3">
      <c r="A56" s="12" t="s">
        <v>61</v>
      </c>
      <c r="B56" s="6">
        <v>2000</v>
      </c>
    </row>
    <row r="57" spans="1:2" x14ac:dyDescent="0.3">
      <c r="A57" s="5" t="s">
        <v>88</v>
      </c>
      <c r="B57" s="6">
        <v>316280056.94000006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6BDCC-756B-44A4-8EAB-D9B1BF427619}">
  <dimension ref="A1:K57"/>
  <sheetViews>
    <sheetView topLeftCell="A46" workbookViewId="0">
      <selection activeCell="F23" sqref="F23:L23"/>
    </sheetView>
  </sheetViews>
  <sheetFormatPr defaultRowHeight="14.4" x14ac:dyDescent="0.3"/>
  <cols>
    <col min="1" max="1" width="67.5546875" bestFit="1" customWidth="1"/>
    <col min="2" max="2" width="25.21875" bestFit="1" customWidth="1"/>
    <col min="3" max="3" width="26.109375" bestFit="1" customWidth="1"/>
    <col min="4" max="4" width="15.88671875" bestFit="1" customWidth="1"/>
    <col min="5" max="5" width="17.77734375" bestFit="1" customWidth="1"/>
    <col min="7" max="7" width="27.6640625" bestFit="1" customWidth="1"/>
    <col min="8" max="8" width="17.33203125" bestFit="1" customWidth="1"/>
    <col min="9" max="9" width="27.6640625" bestFit="1" customWidth="1"/>
    <col min="10" max="10" width="28.21875" bestFit="1" customWidth="1"/>
    <col min="11" max="11" width="18" bestFit="1" customWidth="1"/>
    <col min="12" max="12" width="27.33203125" bestFit="1" customWidth="1"/>
  </cols>
  <sheetData>
    <row r="1" spans="1:4" x14ac:dyDescent="0.3">
      <c r="A1" s="4" t="s">
        <v>26</v>
      </c>
      <c r="B1" t="s">
        <v>235</v>
      </c>
    </row>
    <row r="2" spans="1:4" x14ac:dyDescent="0.3">
      <c r="A2" s="4" t="s">
        <v>20</v>
      </c>
      <c r="B2" t="s">
        <v>235</v>
      </c>
    </row>
    <row r="4" spans="1:4" x14ac:dyDescent="0.3">
      <c r="A4" s="4" t="s">
        <v>87</v>
      </c>
      <c r="B4" t="s">
        <v>89</v>
      </c>
      <c r="C4" t="s">
        <v>90</v>
      </c>
      <c r="D4" t="s">
        <v>91</v>
      </c>
    </row>
    <row r="5" spans="1:4" x14ac:dyDescent="0.3">
      <c r="A5" s="5" t="s">
        <v>73</v>
      </c>
      <c r="B5" s="6">
        <v>156616491</v>
      </c>
      <c r="C5" s="6">
        <v>156616491</v>
      </c>
      <c r="D5" s="6">
        <v>0</v>
      </c>
    </row>
    <row r="6" spans="1:4" x14ac:dyDescent="0.3">
      <c r="A6" s="12" t="s">
        <v>65</v>
      </c>
      <c r="B6" s="6">
        <v>156586852</v>
      </c>
      <c r="C6" s="6">
        <v>156586852</v>
      </c>
      <c r="D6" s="6">
        <v>0</v>
      </c>
    </row>
    <row r="7" spans="1:4" x14ac:dyDescent="0.3">
      <c r="A7" s="12" t="s">
        <v>74</v>
      </c>
      <c r="B7" s="6">
        <v>29639</v>
      </c>
      <c r="C7" s="6">
        <v>29639</v>
      </c>
      <c r="D7" s="6">
        <v>0</v>
      </c>
    </row>
    <row r="8" spans="1:4" x14ac:dyDescent="0.3">
      <c r="A8" s="5" t="s">
        <v>34</v>
      </c>
      <c r="B8" s="6">
        <v>30863226.82</v>
      </c>
      <c r="C8" s="6">
        <v>31611489.089999996</v>
      </c>
      <c r="D8" s="6">
        <v>748262.26999999583</v>
      </c>
    </row>
    <row r="9" spans="1:4" x14ac:dyDescent="0.3">
      <c r="A9" s="12" t="s">
        <v>35</v>
      </c>
      <c r="B9" s="6">
        <v>30863226.82</v>
      </c>
      <c r="C9" s="6">
        <v>31611489.089999996</v>
      </c>
      <c r="D9" s="6">
        <v>748262.26999999583</v>
      </c>
    </row>
    <row r="10" spans="1:4" x14ac:dyDescent="0.3">
      <c r="A10" s="5" t="s">
        <v>28</v>
      </c>
      <c r="B10" s="6">
        <v>27753509.939999998</v>
      </c>
      <c r="C10" s="6">
        <v>27643503.039999999</v>
      </c>
      <c r="D10" s="6">
        <v>-110006.89999999478</v>
      </c>
    </row>
    <row r="11" spans="1:4" x14ac:dyDescent="0.3">
      <c r="A11" s="12" t="s">
        <v>32</v>
      </c>
      <c r="B11" s="6">
        <v>4392910.7700000005</v>
      </c>
      <c r="C11" s="6">
        <v>4428044.4300000006</v>
      </c>
      <c r="D11" s="6">
        <v>35133.660000000149</v>
      </c>
    </row>
    <row r="12" spans="1:4" x14ac:dyDescent="0.3">
      <c r="A12" s="12" t="s">
        <v>30</v>
      </c>
      <c r="B12" s="6">
        <v>897678.14000000013</v>
      </c>
      <c r="C12" s="6">
        <v>944005.04</v>
      </c>
      <c r="D12" s="6">
        <v>46326.899999999907</v>
      </c>
    </row>
    <row r="13" spans="1:4" x14ac:dyDescent="0.3">
      <c r="A13" s="12" t="s">
        <v>31</v>
      </c>
      <c r="B13" s="6">
        <v>12014893.75</v>
      </c>
      <c r="C13" s="6">
        <v>11706716.529999999</v>
      </c>
      <c r="D13" s="6">
        <v>-308177.22000000067</v>
      </c>
    </row>
    <row r="14" spans="1:4" x14ac:dyDescent="0.3">
      <c r="A14" s="12" t="s">
        <v>29</v>
      </c>
      <c r="B14" s="6">
        <v>898381.58</v>
      </c>
      <c r="C14" s="6">
        <v>977175.42999999993</v>
      </c>
      <c r="D14" s="6">
        <v>78793.849999999977</v>
      </c>
    </row>
    <row r="15" spans="1:4" x14ac:dyDescent="0.3">
      <c r="A15" s="12" t="s">
        <v>33</v>
      </c>
      <c r="B15" s="6">
        <v>9549645.6999999993</v>
      </c>
      <c r="C15" s="6">
        <v>9587561.6099999994</v>
      </c>
      <c r="D15" s="6">
        <v>37915.910000000149</v>
      </c>
    </row>
    <row r="16" spans="1:4" x14ac:dyDescent="0.3">
      <c r="A16" s="5" t="s">
        <v>48</v>
      </c>
      <c r="B16" s="6">
        <v>25486639.41</v>
      </c>
      <c r="C16" s="6">
        <v>25648181.470000003</v>
      </c>
      <c r="D16" s="6">
        <v>161542.05999999866</v>
      </c>
    </row>
    <row r="17" spans="1:11" x14ac:dyDescent="0.3">
      <c r="A17" s="12" t="s">
        <v>51</v>
      </c>
      <c r="B17" s="6">
        <v>1485769.8900000001</v>
      </c>
      <c r="C17" s="6">
        <v>1497206.35</v>
      </c>
      <c r="D17" s="6">
        <v>11436.459999999963</v>
      </c>
    </row>
    <row r="18" spans="1:11" x14ac:dyDescent="0.3">
      <c r="A18" s="12" t="s">
        <v>55</v>
      </c>
      <c r="B18" s="6">
        <v>576684</v>
      </c>
      <c r="C18" s="6">
        <v>629004.69999999995</v>
      </c>
      <c r="D18" s="6">
        <v>52320.699999999953</v>
      </c>
    </row>
    <row r="19" spans="1:11" x14ac:dyDescent="0.3">
      <c r="A19" s="12" t="s">
        <v>49</v>
      </c>
      <c r="B19" s="6">
        <v>652972.25</v>
      </c>
      <c r="C19" s="6">
        <v>688051.58</v>
      </c>
      <c r="D19" s="6">
        <v>35079.329999999958</v>
      </c>
    </row>
    <row r="20" spans="1:11" x14ac:dyDescent="0.3">
      <c r="A20" s="12" t="s">
        <v>53</v>
      </c>
      <c r="B20" s="6">
        <v>93402.950000000012</v>
      </c>
      <c r="C20" s="6">
        <v>142633.95000000001</v>
      </c>
      <c r="D20" s="6">
        <v>49231</v>
      </c>
    </row>
    <row r="21" spans="1:11" x14ac:dyDescent="0.3">
      <c r="A21" s="12" t="s">
        <v>52</v>
      </c>
      <c r="B21" s="6">
        <v>7174799.1099999994</v>
      </c>
      <c r="C21" s="6">
        <v>7105775.1499999994</v>
      </c>
      <c r="D21" s="6">
        <v>-69023.959999999963</v>
      </c>
    </row>
    <row r="22" spans="1:11" x14ac:dyDescent="0.3">
      <c r="A22" s="12" t="s">
        <v>50</v>
      </c>
      <c r="B22" s="6">
        <v>4364663.6500000004</v>
      </c>
      <c r="C22" s="6">
        <v>4191140.59</v>
      </c>
      <c r="D22" s="6">
        <v>-173523.06000000052</v>
      </c>
    </row>
    <row r="23" spans="1:11" x14ac:dyDescent="0.3">
      <c r="A23" s="12" t="s">
        <v>54</v>
      </c>
      <c r="B23" s="6">
        <v>3549582.67</v>
      </c>
      <c r="C23" s="6">
        <v>3808736.7299999995</v>
      </c>
      <c r="D23" s="6">
        <v>259154.05999999959</v>
      </c>
    </row>
    <row r="24" spans="1:11" x14ac:dyDescent="0.3">
      <c r="A24" s="12" t="s">
        <v>16</v>
      </c>
      <c r="B24" s="6">
        <v>1309829.69</v>
      </c>
      <c r="C24" s="6">
        <v>1084923.21</v>
      </c>
      <c r="D24" s="6">
        <v>-224906.47999999998</v>
      </c>
    </row>
    <row r="25" spans="1:11" x14ac:dyDescent="0.3">
      <c r="A25" s="12" t="s">
        <v>15</v>
      </c>
      <c r="B25" s="6">
        <v>6278935.2000000002</v>
      </c>
      <c r="C25" s="6">
        <v>6458709.21</v>
      </c>
      <c r="D25" s="6">
        <v>179774.00999999978</v>
      </c>
      <c r="H25" s="15"/>
      <c r="K25" s="15"/>
    </row>
    <row r="26" spans="1:11" x14ac:dyDescent="0.3">
      <c r="A26" s="12" t="s">
        <v>56</v>
      </c>
      <c r="B26" s="6">
        <v>0</v>
      </c>
      <c r="C26" s="6">
        <v>42000</v>
      </c>
      <c r="D26" s="6">
        <v>42000</v>
      </c>
    </row>
    <row r="27" spans="1:11" x14ac:dyDescent="0.3">
      <c r="A27" s="5" t="s">
        <v>36</v>
      </c>
      <c r="B27" s="6">
        <v>25418500.43</v>
      </c>
      <c r="C27" s="6">
        <v>25977868.630000003</v>
      </c>
      <c r="D27" s="6">
        <v>559368.1999999918</v>
      </c>
    </row>
    <row r="28" spans="1:11" x14ac:dyDescent="0.3">
      <c r="A28" s="12" t="s">
        <v>37</v>
      </c>
      <c r="B28" s="6">
        <v>6731249.3200000003</v>
      </c>
      <c r="C28" s="6">
        <v>6554621.3800000008</v>
      </c>
      <c r="D28" s="6">
        <v>-176627.93999999948</v>
      </c>
    </row>
    <row r="29" spans="1:11" x14ac:dyDescent="0.3">
      <c r="A29" s="12" t="s">
        <v>41</v>
      </c>
      <c r="B29" s="6">
        <v>5880248.1100000003</v>
      </c>
      <c r="C29" s="6">
        <v>5912275.4199999999</v>
      </c>
      <c r="D29" s="6">
        <v>32027.30999999959</v>
      </c>
    </row>
    <row r="30" spans="1:11" x14ac:dyDescent="0.3">
      <c r="A30" s="12" t="s">
        <v>45</v>
      </c>
      <c r="B30" s="6">
        <v>5920244.4600000009</v>
      </c>
      <c r="C30" s="6">
        <v>6083582.2899999991</v>
      </c>
      <c r="D30" s="6">
        <v>163337.82999999821</v>
      </c>
    </row>
    <row r="31" spans="1:11" x14ac:dyDescent="0.3">
      <c r="A31" s="12" t="s">
        <v>42</v>
      </c>
      <c r="B31" s="6">
        <v>585952.19999999995</v>
      </c>
      <c r="C31" s="6">
        <v>574131.56999999995</v>
      </c>
      <c r="D31" s="6">
        <v>-11820.630000000005</v>
      </c>
    </row>
    <row r="32" spans="1:11" x14ac:dyDescent="0.3">
      <c r="A32" s="12" t="s">
        <v>40</v>
      </c>
      <c r="B32" s="6">
        <v>851298.88</v>
      </c>
      <c r="C32" s="6">
        <v>847008.77</v>
      </c>
      <c r="D32" s="6">
        <v>-4290.109999999986</v>
      </c>
    </row>
    <row r="33" spans="1:4" x14ac:dyDescent="0.3">
      <c r="A33" s="12" t="s">
        <v>38</v>
      </c>
      <c r="B33" s="6">
        <v>3720852.0700000003</v>
      </c>
      <c r="C33" s="6">
        <v>3932712.71</v>
      </c>
      <c r="D33" s="6">
        <v>211860.63999999966</v>
      </c>
    </row>
    <row r="34" spans="1:4" x14ac:dyDescent="0.3">
      <c r="A34" s="12" t="s">
        <v>44</v>
      </c>
      <c r="B34" s="6">
        <v>19258.38</v>
      </c>
      <c r="C34" s="6">
        <v>19088.009999999998</v>
      </c>
      <c r="D34" s="6">
        <v>-170.37000000000262</v>
      </c>
    </row>
    <row r="35" spans="1:4" x14ac:dyDescent="0.3">
      <c r="A35" s="12" t="s">
        <v>39</v>
      </c>
      <c r="B35" s="6">
        <v>50694.479999999996</v>
      </c>
      <c r="C35" s="6">
        <v>60675.47</v>
      </c>
      <c r="D35" s="6">
        <v>9980.9900000000052</v>
      </c>
    </row>
    <row r="36" spans="1:4" x14ac:dyDescent="0.3">
      <c r="A36" s="12" t="s">
        <v>43</v>
      </c>
      <c r="B36" s="6">
        <v>1658702.5299999998</v>
      </c>
      <c r="C36" s="6">
        <v>1993773.01</v>
      </c>
      <c r="D36" s="6">
        <v>335070.48000000021</v>
      </c>
    </row>
    <row r="37" spans="1:4" x14ac:dyDescent="0.3">
      <c r="A37" s="5" t="s">
        <v>70</v>
      </c>
      <c r="B37" s="6">
        <v>21278978.050000001</v>
      </c>
      <c r="C37" s="6">
        <v>21278978.050000001</v>
      </c>
      <c r="D37" s="6">
        <v>0</v>
      </c>
    </row>
    <row r="38" spans="1:4" x14ac:dyDescent="0.3">
      <c r="A38" s="12" t="s">
        <v>71</v>
      </c>
      <c r="B38" s="6">
        <v>522831.3</v>
      </c>
      <c r="C38" s="6">
        <v>522831.3</v>
      </c>
      <c r="D38" s="6">
        <v>0</v>
      </c>
    </row>
    <row r="39" spans="1:4" x14ac:dyDescent="0.3">
      <c r="A39" s="12" t="s">
        <v>72</v>
      </c>
      <c r="B39" s="6">
        <v>20756146.75</v>
      </c>
      <c r="C39" s="6">
        <v>20756146.75</v>
      </c>
      <c r="D39" s="6">
        <v>0</v>
      </c>
    </row>
    <row r="40" spans="1:4" x14ac:dyDescent="0.3">
      <c r="A40" s="5" t="s">
        <v>57</v>
      </c>
      <c r="B40" s="6">
        <v>12755262.949999999</v>
      </c>
      <c r="C40" s="6">
        <v>12458257.879999999</v>
      </c>
      <c r="D40" s="6">
        <v>-297005.0700000003</v>
      </c>
    </row>
    <row r="41" spans="1:4" x14ac:dyDescent="0.3">
      <c r="A41" s="12" t="s">
        <v>58</v>
      </c>
      <c r="B41" s="6">
        <v>12755262.949999999</v>
      </c>
      <c r="C41" s="6">
        <v>12458257.879999999</v>
      </c>
      <c r="D41" s="6">
        <v>-297005.0700000003</v>
      </c>
    </row>
    <row r="42" spans="1:4" x14ac:dyDescent="0.3">
      <c r="A42" s="5" t="s">
        <v>59</v>
      </c>
      <c r="B42" s="6">
        <v>7626193.7699999996</v>
      </c>
      <c r="C42" s="6">
        <v>7823943.0399999991</v>
      </c>
      <c r="D42" s="6">
        <v>197749.26999999955</v>
      </c>
    </row>
    <row r="43" spans="1:4" x14ac:dyDescent="0.3">
      <c r="A43" s="12" t="s">
        <v>60</v>
      </c>
      <c r="B43" s="6">
        <v>7626193.7699999996</v>
      </c>
      <c r="C43" s="6">
        <v>7823943.0399999991</v>
      </c>
      <c r="D43" s="6">
        <v>197749.26999999955</v>
      </c>
    </row>
    <row r="44" spans="1:4" x14ac:dyDescent="0.3">
      <c r="A44" s="5" t="s">
        <v>46</v>
      </c>
      <c r="B44" s="6">
        <v>2542367.1100000003</v>
      </c>
      <c r="C44" s="6">
        <v>2564268.37</v>
      </c>
      <c r="D44" s="6">
        <v>21901.259999999776</v>
      </c>
    </row>
    <row r="45" spans="1:4" x14ac:dyDescent="0.3">
      <c r="A45" s="12" t="s">
        <v>47</v>
      </c>
      <c r="B45" s="6">
        <v>2542367.1100000003</v>
      </c>
      <c r="C45" s="6">
        <v>2564268.37</v>
      </c>
      <c r="D45" s="6">
        <v>21901.259999999776</v>
      </c>
    </row>
    <row r="46" spans="1:4" x14ac:dyDescent="0.3">
      <c r="A46" s="5" t="s">
        <v>68</v>
      </c>
      <c r="B46" s="6">
        <v>2486861</v>
      </c>
      <c r="C46" s="6">
        <v>2486861</v>
      </c>
      <c r="D46" s="6">
        <v>0</v>
      </c>
    </row>
    <row r="47" spans="1:4" x14ac:dyDescent="0.3">
      <c r="A47" s="12" t="s">
        <v>67</v>
      </c>
      <c r="B47" s="6">
        <v>504808</v>
      </c>
      <c r="C47" s="6">
        <v>504808</v>
      </c>
      <c r="D47" s="6">
        <v>0</v>
      </c>
    </row>
    <row r="48" spans="1:4" x14ac:dyDescent="0.3">
      <c r="A48" s="12" t="s">
        <v>69</v>
      </c>
      <c r="B48" s="6">
        <v>1982053</v>
      </c>
      <c r="C48" s="6">
        <v>1982053</v>
      </c>
      <c r="D48" s="6">
        <v>0</v>
      </c>
    </row>
    <row r="49" spans="1:4" x14ac:dyDescent="0.3">
      <c r="A49" s="5" t="s">
        <v>63</v>
      </c>
      <c r="B49" s="6">
        <v>1278568.5</v>
      </c>
      <c r="C49" s="6">
        <v>1317416.93</v>
      </c>
      <c r="D49" s="6">
        <v>38848.429999999935</v>
      </c>
    </row>
    <row r="50" spans="1:4" x14ac:dyDescent="0.3">
      <c r="A50" s="12" t="s">
        <v>64</v>
      </c>
      <c r="B50" s="6">
        <v>1278568.5</v>
      </c>
      <c r="C50" s="6">
        <v>1317416.93</v>
      </c>
      <c r="D50" s="6">
        <v>38848.429999999935</v>
      </c>
    </row>
    <row r="51" spans="1:4" x14ac:dyDescent="0.3">
      <c r="A51" s="5" t="s">
        <v>65</v>
      </c>
      <c r="B51" s="6">
        <v>868212.52</v>
      </c>
      <c r="C51" s="6">
        <v>847341.44000000006</v>
      </c>
      <c r="D51" s="6">
        <v>-20871.079999999958</v>
      </c>
    </row>
    <row r="52" spans="1:4" x14ac:dyDescent="0.3">
      <c r="A52" s="12" t="s">
        <v>66</v>
      </c>
      <c r="B52" s="6">
        <v>868212.52</v>
      </c>
      <c r="C52" s="6">
        <v>847341.44000000006</v>
      </c>
      <c r="D52" s="6">
        <v>-20871.079999999958</v>
      </c>
    </row>
    <row r="53" spans="1:4" x14ac:dyDescent="0.3">
      <c r="A53" s="5" t="s">
        <v>75</v>
      </c>
      <c r="B53" s="6">
        <v>3457</v>
      </c>
      <c r="C53" s="6">
        <v>3457</v>
      </c>
      <c r="D53" s="6">
        <v>0</v>
      </c>
    </row>
    <row r="54" spans="1:4" x14ac:dyDescent="0.3">
      <c r="A54" s="12" t="s">
        <v>77</v>
      </c>
      <c r="B54" s="6">
        <v>3457</v>
      </c>
      <c r="C54" s="6">
        <v>3457</v>
      </c>
      <c r="D54" s="6">
        <v>0</v>
      </c>
    </row>
    <row r="55" spans="1:4" x14ac:dyDescent="0.3">
      <c r="A55" s="5" t="s">
        <v>61</v>
      </c>
      <c r="B55" s="6">
        <v>2000</v>
      </c>
      <c r="C55" s="6">
        <v>2000</v>
      </c>
      <c r="D55" s="6">
        <v>0</v>
      </c>
    </row>
    <row r="56" spans="1:4" x14ac:dyDescent="0.3">
      <c r="A56" s="12" t="s">
        <v>61</v>
      </c>
      <c r="B56" s="6">
        <v>2000</v>
      </c>
      <c r="C56" s="6">
        <v>2000</v>
      </c>
      <c r="D56" s="6">
        <v>0</v>
      </c>
    </row>
    <row r="57" spans="1:4" x14ac:dyDescent="0.3">
      <c r="A57" s="5" t="s">
        <v>88</v>
      </c>
      <c r="B57" s="6">
        <v>314980268.5</v>
      </c>
      <c r="C57" s="6">
        <v>316280056.94000006</v>
      </c>
      <c r="D57" s="6">
        <v>1299788.4399999976</v>
      </c>
    </row>
  </sheetData>
  <conditionalFormatting pivot="1" sqref="D5:D57">
    <cfRule type="cellIs" dxfId="13" priority="9" operator="lessThan">
      <formula>0</formula>
    </cfRule>
  </conditionalFormatting>
  <conditionalFormatting pivot="1" sqref="D5:D57">
    <cfRule type="cellIs" dxfId="12" priority="8" operator="equal">
      <formula>0</formula>
    </cfRule>
  </conditionalFormatting>
  <conditionalFormatting pivot="1" sqref="D5:D57">
    <cfRule type="cellIs" dxfId="11" priority="7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AF69-4C01-45D7-A5E1-3A33ECF28A70}">
  <dimension ref="A1:L57"/>
  <sheetViews>
    <sheetView workbookViewId="0">
      <selection activeCell="F23" sqref="F23:L23"/>
    </sheetView>
  </sheetViews>
  <sheetFormatPr defaultRowHeight="14.4" x14ac:dyDescent="0.3"/>
  <cols>
    <col min="1" max="1" width="67.5546875" bestFit="1" customWidth="1"/>
    <col min="2" max="2" width="25.21875" bestFit="1" customWidth="1"/>
    <col min="3" max="3" width="16.33203125" bestFit="1" customWidth="1"/>
    <col min="4" max="4" width="21.109375" bestFit="1" customWidth="1"/>
    <col min="7" max="7" width="22.5546875" bestFit="1" customWidth="1"/>
    <col min="8" max="8" width="12.21875" bestFit="1" customWidth="1"/>
    <col min="9" max="9" width="10.33203125" bestFit="1" customWidth="1"/>
    <col min="10" max="10" width="29.21875" bestFit="1" customWidth="1"/>
    <col min="11" max="11" width="16.77734375" bestFit="1" customWidth="1"/>
    <col min="12" max="12" width="120.33203125" bestFit="1" customWidth="1"/>
  </cols>
  <sheetData>
    <row r="1" spans="1:4" x14ac:dyDescent="0.3">
      <c r="A1" s="4" t="s">
        <v>26</v>
      </c>
      <c r="B1" t="s">
        <v>235</v>
      </c>
    </row>
    <row r="2" spans="1:4" x14ac:dyDescent="0.3">
      <c r="A2" s="4" t="s">
        <v>20</v>
      </c>
      <c r="B2" t="s">
        <v>235</v>
      </c>
    </row>
    <row r="4" spans="1:4" x14ac:dyDescent="0.3">
      <c r="A4" s="4" t="s">
        <v>87</v>
      </c>
      <c r="B4" t="s">
        <v>89</v>
      </c>
      <c r="C4" t="s">
        <v>92</v>
      </c>
      <c r="D4" t="s">
        <v>97</v>
      </c>
    </row>
    <row r="5" spans="1:4" x14ac:dyDescent="0.3">
      <c r="A5" s="5" t="s">
        <v>73</v>
      </c>
      <c r="B5" s="6">
        <v>156616491</v>
      </c>
      <c r="C5" s="6">
        <v>490832309.23999995</v>
      </c>
      <c r="D5" s="7">
        <v>3.1339759057684415</v>
      </c>
    </row>
    <row r="6" spans="1:4" x14ac:dyDescent="0.3">
      <c r="A6" s="12" t="s">
        <v>65</v>
      </c>
      <c r="B6" s="6">
        <v>156586852</v>
      </c>
      <c r="C6" s="6">
        <v>489863488.46999997</v>
      </c>
      <c r="D6" s="7">
        <v>3.1283819951243412</v>
      </c>
    </row>
    <row r="7" spans="1:4" x14ac:dyDescent="0.3">
      <c r="A7" s="12" t="s">
        <v>74</v>
      </c>
      <c r="B7" s="6">
        <v>29639</v>
      </c>
      <c r="C7" s="6">
        <v>968820.77</v>
      </c>
      <c r="D7" s="7">
        <v>32.68736360875873</v>
      </c>
    </row>
    <row r="8" spans="1:4" x14ac:dyDescent="0.3">
      <c r="A8" s="5" t="s">
        <v>65</v>
      </c>
      <c r="B8" s="6">
        <v>868212.52</v>
      </c>
      <c r="C8" s="6">
        <v>1116534.3900000001</v>
      </c>
      <c r="D8" s="7">
        <v>1.2860150761244495</v>
      </c>
    </row>
    <row r="9" spans="1:4" x14ac:dyDescent="0.3">
      <c r="A9" s="12" t="s">
        <v>66</v>
      </c>
      <c r="B9" s="6">
        <v>868212.52</v>
      </c>
      <c r="C9" s="6">
        <v>1116534.3900000001</v>
      </c>
      <c r="D9" s="7">
        <v>1.2860150761244495</v>
      </c>
    </row>
    <row r="10" spans="1:4" x14ac:dyDescent="0.3">
      <c r="A10" s="5" t="s">
        <v>68</v>
      </c>
      <c r="B10" s="6">
        <v>2486861</v>
      </c>
      <c r="C10" s="6">
        <v>2947305.76</v>
      </c>
      <c r="D10" s="7">
        <v>1.1851509835089293</v>
      </c>
    </row>
    <row r="11" spans="1:4" x14ac:dyDescent="0.3">
      <c r="A11" s="12" t="s">
        <v>67</v>
      </c>
      <c r="B11" s="6">
        <v>504808</v>
      </c>
      <c r="C11" s="6">
        <v>798293.55</v>
      </c>
      <c r="D11" s="7">
        <v>1.5813805446823348</v>
      </c>
    </row>
    <row r="12" spans="1:4" x14ac:dyDescent="0.3">
      <c r="A12" s="12" t="s">
        <v>69</v>
      </c>
      <c r="B12" s="6">
        <v>1982053</v>
      </c>
      <c r="C12" s="6">
        <v>2149012.21</v>
      </c>
      <c r="D12" s="7">
        <v>1.0842354921891595</v>
      </c>
    </row>
    <row r="13" spans="1:4" x14ac:dyDescent="0.3">
      <c r="A13" s="5" t="s">
        <v>63</v>
      </c>
      <c r="B13" s="6">
        <v>1278568.5</v>
      </c>
      <c r="C13" s="6">
        <v>1468544.62</v>
      </c>
      <c r="D13" s="7">
        <v>1.1485850151947277</v>
      </c>
    </row>
    <row r="14" spans="1:4" x14ac:dyDescent="0.3">
      <c r="A14" s="12" t="s">
        <v>64</v>
      </c>
      <c r="B14" s="6">
        <v>1278568.5</v>
      </c>
      <c r="C14" s="6">
        <v>1468544.62</v>
      </c>
      <c r="D14" s="7">
        <v>1.1485850151947277</v>
      </c>
    </row>
    <row r="15" spans="1:4" x14ac:dyDescent="0.3">
      <c r="A15" s="5" t="s">
        <v>48</v>
      </c>
      <c r="B15" s="6">
        <v>25486639.41</v>
      </c>
      <c r="C15" s="6">
        <v>28115296.419999994</v>
      </c>
      <c r="D15" s="7">
        <v>1.1031386275653361</v>
      </c>
    </row>
    <row r="16" spans="1:4" x14ac:dyDescent="0.3">
      <c r="A16" s="12" t="s">
        <v>51</v>
      </c>
      <c r="B16" s="6">
        <v>1485769.8900000001</v>
      </c>
      <c r="C16" s="6">
        <v>1509499.9</v>
      </c>
      <c r="D16" s="7">
        <v>1.0159715243657279</v>
      </c>
    </row>
    <row r="17" spans="1:12" x14ac:dyDescent="0.3">
      <c r="A17" s="12" t="s">
        <v>55</v>
      </c>
      <c r="B17" s="6">
        <v>576684</v>
      </c>
      <c r="C17" s="6">
        <v>768986.26</v>
      </c>
      <c r="D17" s="7">
        <v>1.3334621040292431</v>
      </c>
    </row>
    <row r="18" spans="1:12" x14ac:dyDescent="0.3">
      <c r="A18" s="12" t="s">
        <v>49</v>
      </c>
      <c r="B18" s="6">
        <v>652972.25</v>
      </c>
      <c r="C18" s="6">
        <v>676910.72</v>
      </c>
      <c r="D18" s="7">
        <v>1.0366607769319447</v>
      </c>
    </row>
    <row r="19" spans="1:12" x14ac:dyDescent="0.3">
      <c r="A19" s="12" t="s">
        <v>53</v>
      </c>
      <c r="B19" s="6">
        <v>93402.950000000012</v>
      </c>
      <c r="C19" s="6">
        <v>139234.42000000001</v>
      </c>
      <c r="D19" s="7">
        <v>1.4906854655018926</v>
      </c>
    </row>
    <row r="20" spans="1:12" x14ac:dyDescent="0.3">
      <c r="A20" s="12" t="s">
        <v>52</v>
      </c>
      <c r="B20" s="6">
        <v>7174799.1099999994</v>
      </c>
      <c r="C20" s="6">
        <v>7759166.8400000008</v>
      </c>
      <c r="D20" s="7">
        <v>1.0814472602007112</v>
      </c>
    </row>
    <row r="21" spans="1:12" x14ac:dyDescent="0.3">
      <c r="A21" s="12" t="s">
        <v>50</v>
      </c>
      <c r="B21" s="6">
        <v>4364663.6500000004</v>
      </c>
      <c r="C21" s="6">
        <v>4927867.8600000003</v>
      </c>
      <c r="D21" s="7">
        <v>1.1290372535349888</v>
      </c>
    </row>
    <row r="22" spans="1:12" x14ac:dyDescent="0.3">
      <c r="A22" s="12" t="s">
        <v>54</v>
      </c>
      <c r="B22" s="6">
        <v>3549582.67</v>
      </c>
      <c r="C22" s="6">
        <v>4493195.76</v>
      </c>
      <c r="D22" s="7">
        <v>1.2658377555128191</v>
      </c>
    </row>
    <row r="23" spans="1:12" x14ac:dyDescent="0.3">
      <c r="A23" s="12" t="s">
        <v>16</v>
      </c>
      <c r="B23" s="6">
        <v>1309829.69</v>
      </c>
      <c r="C23" s="6">
        <v>1460186.56</v>
      </c>
      <c r="D23" s="7">
        <v>1.1147911603683378</v>
      </c>
    </row>
    <row r="24" spans="1:12" x14ac:dyDescent="0.3">
      <c r="A24" s="12" t="s">
        <v>15</v>
      </c>
      <c r="B24" s="6">
        <v>6278935.2000000002</v>
      </c>
      <c r="C24" s="6">
        <v>6338248.0999999996</v>
      </c>
      <c r="D24" s="7">
        <v>1.0094463309638868</v>
      </c>
      <c r="H24" s="7"/>
      <c r="K24" s="7"/>
    </row>
    <row r="25" spans="1:12" x14ac:dyDescent="0.3">
      <c r="A25" s="12" t="s">
        <v>56</v>
      </c>
      <c r="B25" s="6">
        <v>0</v>
      </c>
      <c r="C25" s="6">
        <v>42000</v>
      </c>
      <c r="D25" s="7">
        <v>0</v>
      </c>
      <c r="H25" s="7"/>
    </row>
    <row r="26" spans="1:12" x14ac:dyDescent="0.3">
      <c r="A26" s="5" t="s">
        <v>70</v>
      </c>
      <c r="B26" s="6">
        <v>21278978.050000001</v>
      </c>
      <c r="C26" s="6">
        <v>22154318.32</v>
      </c>
      <c r="D26" s="7">
        <v>1.0411363867166543</v>
      </c>
      <c r="H26" s="7"/>
      <c r="K26" s="7"/>
    </row>
    <row r="27" spans="1:12" ht="14.4" customHeight="1" x14ac:dyDescent="0.3">
      <c r="A27" s="12" t="s">
        <v>71</v>
      </c>
      <c r="B27" s="6">
        <v>522831.3</v>
      </c>
      <c r="C27" s="6">
        <v>1209042.1099999999</v>
      </c>
      <c r="D27" s="7">
        <v>2.3124899178759954</v>
      </c>
      <c r="H27" s="7"/>
      <c r="K27" s="7"/>
    </row>
    <row r="28" spans="1:12" x14ac:dyDescent="0.3">
      <c r="A28" s="12" t="s">
        <v>72</v>
      </c>
      <c r="B28" s="6">
        <v>20756146.75</v>
      </c>
      <c r="C28" s="6">
        <v>20945276.210000001</v>
      </c>
      <c r="D28" s="7">
        <v>1.0091119735410428</v>
      </c>
      <c r="H28" s="7"/>
      <c r="K28" s="7"/>
    </row>
    <row r="29" spans="1:12" x14ac:dyDescent="0.3">
      <c r="A29" s="5" t="s">
        <v>34</v>
      </c>
      <c r="B29" s="6">
        <v>30863226.82</v>
      </c>
      <c r="C29" s="6">
        <v>31626438.009999998</v>
      </c>
      <c r="D29" s="7">
        <v>1.0247288203029186</v>
      </c>
      <c r="H29" s="7"/>
      <c r="K29" s="7"/>
    </row>
    <row r="30" spans="1:12" ht="14.4" customHeight="1" x14ac:dyDescent="0.3">
      <c r="A30" s="12" t="s">
        <v>35</v>
      </c>
      <c r="B30" s="6">
        <v>30863226.82</v>
      </c>
      <c r="C30" s="6">
        <v>31626438.009999998</v>
      </c>
      <c r="D30" s="7">
        <v>1.0247288203029186</v>
      </c>
      <c r="H30" s="7"/>
      <c r="K30" s="7"/>
      <c r="L30" s="17"/>
    </row>
    <row r="31" spans="1:12" ht="14.4" customHeight="1" x14ac:dyDescent="0.3">
      <c r="A31" s="5" t="s">
        <v>59</v>
      </c>
      <c r="B31" s="6">
        <v>7626193.7699999996</v>
      </c>
      <c r="C31" s="6">
        <v>7700024.9000000004</v>
      </c>
      <c r="D31" s="7">
        <v>1.0096812554501877</v>
      </c>
      <c r="H31" s="7"/>
      <c r="K31" s="7"/>
      <c r="L31" s="17"/>
    </row>
    <row r="32" spans="1:12" x14ac:dyDescent="0.3">
      <c r="A32" s="12" t="s">
        <v>60</v>
      </c>
      <c r="B32" s="6">
        <v>7626193.7699999996</v>
      </c>
      <c r="C32" s="6">
        <v>7700024.9000000004</v>
      </c>
      <c r="D32" s="7">
        <v>1.0096812554501877</v>
      </c>
      <c r="H32" s="7"/>
      <c r="K32" s="7"/>
    </row>
    <row r="33" spans="1:11" x14ac:dyDescent="0.3">
      <c r="A33" s="5" t="s">
        <v>57</v>
      </c>
      <c r="B33" s="6">
        <v>12755262.949999999</v>
      </c>
      <c r="C33" s="6">
        <v>12347394.710000001</v>
      </c>
      <c r="D33" s="7">
        <v>0.96802353337608005</v>
      </c>
      <c r="H33" s="7"/>
      <c r="K33" s="7"/>
    </row>
    <row r="34" spans="1:11" x14ac:dyDescent="0.3">
      <c r="A34" s="12" t="s">
        <v>58</v>
      </c>
      <c r="B34" s="6">
        <v>12755262.949999999</v>
      </c>
      <c r="C34" s="6">
        <v>12347394.710000001</v>
      </c>
      <c r="D34" s="7">
        <v>0.96802353337608005</v>
      </c>
    </row>
    <row r="35" spans="1:11" x14ac:dyDescent="0.3">
      <c r="A35" s="5" t="s">
        <v>28</v>
      </c>
      <c r="B35" s="6">
        <v>27753509.939999998</v>
      </c>
      <c r="C35" s="6">
        <v>26520262.32</v>
      </c>
      <c r="D35" s="7">
        <v>0.9555642647482735</v>
      </c>
    </row>
    <row r="36" spans="1:11" x14ac:dyDescent="0.3">
      <c r="A36" s="12" t="s">
        <v>32</v>
      </c>
      <c r="B36" s="6">
        <v>4392910.7700000005</v>
      </c>
      <c r="C36" s="6">
        <v>4075190.75</v>
      </c>
      <c r="D36" s="7">
        <v>0.92767437431923971</v>
      </c>
    </row>
    <row r="37" spans="1:11" x14ac:dyDescent="0.3">
      <c r="A37" s="12" t="s">
        <v>30</v>
      </c>
      <c r="B37" s="6">
        <v>897678.14000000013</v>
      </c>
      <c r="C37" s="6">
        <v>936334.42999999993</v>
      </c>
      <c r="D37" s="7">
        <v>1.0430625279568464</v>
      </c>
    </row>
    <row r="38" spans="1:11" x14ac:dyDescent="0.3">
      <c r="A38" s="12" t="s">
        <v>31</v>
      </c>
      <c r="B38" s="6">
        <v>12014893.75</v>
      </c>
      <c r="C38" s="6">
        <v>11663747.760000002</v>
      </c>
      <c r="D38" s="7">
        <v>0.97077410776104467</v>
      </c>
    </row>
    <row r="39" spans="1:11" x14ac:dyDescent="0.3">
      <c r="A39" s="12" t="s">
        <v>29</v>
      </c>
      <c r="B39" s="6">
        <v>898381.58</v>
      </c>
      <c r="C39" s="6">
        <v>891278.6399999999</v>
      </c>
      <c r="D39" s="7">
        <v>0.99209362685285685</v>
      </c>
    </row>
    <row r="40" spans="1:11" x14ac:dyDescent="0.3">
      <c r="A40" s="12" t="s">
        <v>33</v>
      </c>
      <c r="B40" s="6">
        <v>9549645.6999999993</v>
      </c>
      <c r="C40" s="6">
        <v>8953710.7400000002</v>
      </c>
      <c r="D40" s="7">
        <v>0.93759611835651668</v>
      </c>
    </row>
    <row r="41" spans="1:11" x14ac:dyDescent="0.3">
      <c r="A41" s="5" t="s">
        <v>46</v>
      </c>
      <c r="B41" s="6">
        <v>2542367.1100000003</v>
      </c>
      <c r="C41" s="6">
        <v>2418781.5499999998</v>
      </c>
      <c r="D41" s="7">
        <v>0.95138956938441499</v>
      </c>
    </row>
    <row r="42" spans="1:11" x14ac:dyDescent="0.3">
      <c r="A42" s="12" t="s">
        <v>47</v>
      </c>
      <c r="B42" s="6">
        <v>2542367.1100000003</v>
      </c>
      <c r="C42" s="6">
        <v>2418781.5499999998</v>
      </c>
      <c r="D42" s="7">
        <v>0.95138956938441499</v>
      </c>
    </row>
    <row r="43" spans="1:11" x14ac:dyDescent="0.3">
      <c r="A43" s="5" t="s">
        <v>36</v>
      </c>
      <c r="B43" s="6">
        <v>25418500.43</v>
      </c>
      <c r="C43" s="6">
        <v>23802554.860000003</v>
      </c>
      <c r="D43" s="7">
        <v>0.93642640035158042</v>
      </c>
    </row>
    <row r="44" spans="1:11" x14ac:dyDescent="0.3">
      <c r="A44" s="12" t="s">
        <v>37</v>
      </c>
      <c r="B44" s="6">
        <v>6731249.3200000003</v>
      </c>
      <c r="C44" s="6">
        <v>7108819.3000000007</v>
      </c>
      <c r="D44" s="7">
        <v>1.0560921104018772</v>
      </c>
    </row>
    <row r="45" spans="1:11" x14ac:dyDescent="0.3">
      <c r="A45" s="12" t="s">
        <v>41</v>
      </c>
      <c r="B45" s="6">
        <v>5880248.1100000003</v>
      </c>
      <c r="C45" s="6">
        <v>6962099.9800000004</v>
      </c>
      <c r="D45" s="7">
        <v>1.183980650095392</v>
      </c>
    </row>
    <row r="46" spans="1:11" x14ac:dyDescent="0.3">
      <c r="A46" s="12" t="s">
        <v>45</v>
      </c>
      <c r="B46" s="6">
        <v>5920244.4600000009</v>
      </c>
      <c r="C46" s="6">
        <v>2198491.6</v>
      </c>
      <c r="D46" s="7">
        <v>0.37135148976601545</v>
      </c>
    </row>
    <row r="47" spans="1:11" x14ac:dyDescent="0.3">
      <c r="A47" s="12" t="s">
        <v>42</v>
      </c>
      <c r="B47" s="6">
        <v>585952.19999999995</v>
      </c>
      <c r="C47" s="6">
        <v>648321.79</v>
      </c>
      <c r="D47" s="7">
        <v>1.1064414298640743</v>
      </c>
    </row>
    <row r="48" spans="1:11" x14ac:dyDescent="0.3">
      <c r="A48" s="12" t="s">
        <v>40</v>
      </c>
      <c r="B48" s="6">
        <v>851298.88</v>
      </c>
      <c r="C48" s="6">
        <v>790704.04999999993</v>
      </c>
      <c r="D48" s="7">
        <v>0.92882073332458737</v>
      </c>
    </row>
    <row r="49" spans="1:4" x14ac:dyDescent="0.3">
      <c r="A49" s="12" t="s">
        <v>38</v>
      </c>
      <c r="B49" s="6">
        <v>3720852.0700000003</v>
      </c>
      <c r="C49" s="6">
        <v>3825948.63</v>
      </c>
      <c r="D49" s="7">
        <v>1.0282452938259379</v>
      </c>
    </row>
    <row r="50" spans="1:4" x14ac:dyDescent="0.3">
      <c r="A50" s="12" t="s">
        <v>44</v>
      </c>
      <c r="B50" s="6">
        <v>19258.38</v>
      </c>
      <c r="C50" s="6">
        <v>21913.64</v>
      </c>
      <c r="D50" s="7">
        <v>1.1378755637805464</v>
      </c>
    </row>
    <row r="51" spans="1:4" x14ac:dyDescent="0.3">
      <c r="A51" s="12" t="s">
        <v>39</v>
      </c>
      <c r="B51" s="6">
        <v>50694.479999999996</v>
      </c>
      <c r="C51" s="6">
        <v>60310.34</v>
      </c>
      <c r="D51" s="7">
        <v>1.1896825847705708</v>
      </c>
    </row>
    <row r="52" spans="1:4" x14ac:dyDescent="0.3">
      <c r="A52" s="12" t="s">
        <v>43</v>
      </c>
      <c r="B52" s="6">
        <v>1658702.5299999998</v>
      </c>
      <c r="C52" s="6">
        <v>2185945.5299999998</v>
      </c>
      <c r="D52" s="7">
        <v>1.3178647107989883</v>
      </c>
    </row>
    <row r="53" spans="1:4" x14ac:dyDescent="0.3">
      <c r="A53" s="5" t="s">
        <v>61</v>
      </c>
      <c r="B53" s="6">
        <v>2000</v>
      </c>
      <c r="C53" s="6">
        <v>0</v>
      </c>
      <c r="D53" s="7">
        <v>0</v>
      </c>
    </row>
    <row r="54" spans="1:4" x14ac:dyDescent="0.3">
      <c r="A54" s="12" t="s">
        <v>61</v>
      </c>
      <c r="B54" s="6">
        <v>2000</v>
      </c>
      <c r="C54" s="6">
        <v>0</v>
      </c>
      <c r="D54" s="7">
        <v>0</v>
      </c>
    </row>
    <row r="55" spans="1:4" x14ac:dyDescent="0.3">
      <c r="A55" s="5" t="s">
        <v>75</v>
      </c>
      <c r="B55" s="6">
        <v>3457</v>
      </c>
      <c r="C55" s="6">
        <v>-4947.2700000000032</v>
      </c>
      <c r="D55" s="7">
        <v>-1.4310876482499286</v>
      </c>
    </row>
    <row r="56" spans="1:4" x14ac:dyDescent="0.3">
      <c r="A56" s="12" t="s">
        <v>77</v>
      </c>
      <c r="B56" s="6">
        <v>3457</v>
      </c>
      <c r="C56" s="6">
        <v>-4947.2700000000032</v>
      </c>
      <c r="D56" s="7">
        <v>-1.4310876482499286</v>
      </c>
    </row>
    <row r="57" spans="1:4" x14ac:dyDescent="0.3">
      <c r="A57" s="5" t="s">
        <v>88</v>
      </c>
      <c r="B57" s="6">
        <v>314980268.5</v>
      </c>
      <c r="C57" s="6">
        <v>651044817.82999992</v>
      </c>
      <c r="D57" s="7">
        <v>2.0669384178583869</v>
      </c>
    </row>
  </sheetData>
  <conditionalFormatting pivot="1" sqref="D5:D57">
    <cfRule type="cellIs" dxfId="9" priority="3" operator="lessThanOrEqual">
      <formula>0</formula>
    </cfRule>
  </conditionalFormatting>
  <conditionalFormatting pivot="1" sqref="D5:D57">
    <cfRule type="cellIs" dxfId="8" priority="2" operator="greaterThanOrEqual">
      <formula>1</formula>
    </cfRule>
  </conditionalFormatting>
  <conditionalFormatting pivot="1" sqref="D5:D57">
    <cfRule type="cellIs" dxfId="7" priority="1" operator="between">
      <formula>0</formula>
      <formula>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4B372-5ECD-4E4C-89C5-2C9C6A872F49}">
  <dimension ref="A1:L57"/>
  <sheetViews>
    <sheetView topLeftCell="A52" workbookViewId="0">
      <selection activeCell="F25" sqref="F25:L25"/>
    </sheetView>
  </sheetViews>
  <sheetFormatPr defaultRowHeight="14.4" x14ac:dyDescent="0.3"/>
  <cols>
    <col min="1" max="1" width="67.5546875" bestFit="1" customWidth="1"/>
    <col min="2" max="2" width="26.109375" bestFit="1" customWidth="1"/>
    <col min="3" max="3" width="16.33203125" bestFit="1" customWidth="1"/>
    <col min="4" max="4" width="21.109375" bestFit="1" customWidth="1"/>
    <col min="7" max="7" width="22.5546875" bestFit="1" customWidth="1"/>
    <col min="8" max="8" width="12.21875" bestFit="1" customWidth="1"/>
    <col min="10" max="10" width="29.21875" bestFit="1" customWidth="1"/>
    <col min="11" max="11" width="16.77734375" bestFit="1" customWidth="1"/>
    <col min="12" max="12" width="125" bestFit="1" customWidth="1"/>
  </cols>
  <sheetData>
    <row r="1" spans="1:4" x14ac:dyDescent="0.3">
      <c r="A1" s="4" t="s">
        <v>26</v>
      </c>
      <c r="B1" t="s">
        <v>235</v>
      </c>
    </row>
    <row r="2" spans="1:4" x14ac:dyDescent="0.3">
      <c r="A2" s="4" t="s">
        <v>20</v>
      </c>
      <c r="B2" t="s">
        <v>235</v>
      </c>
    </row>
    <row r="4" spans="1:4" x14ac:dyDescent="0.3">
      <c r="A4" s="4" t="s">
        <v>87</v>
      </c>
      <c r="B4" t="s">
        <v>90</v>
      </c>
      <c r="C4" t="s">
        <v>92</v>
      </c>
      <c r="D4" t="s">
        <v>98</v>
      </c>
    </row>
    <row r="5" spans="1:4" x14ac:dyDescent="0.3">
      <c r="A5" s="5" t="s">
        <v>73</v>
      </c>
      <c r="B5" s="6">
        <v>156616491</v>
      </c>
      <c r="C5" s="6">
        <v>490832309.23999995</v>
      </c>
      <c r="D5" s="7">
        <v>3.1339759057684415</v>
      </c>
    </row>
    <row r="6" spans="1:4" x14ac:dyDescent="0.3">
      <c r="A6" s="12" t="s">
        <v>65</v>
      </c>
      <c r="B6" s="6">
        <v>156586852</v>
      </c>
      <c r="C6" s="6">
        <v>489863488.46999997</v>
      </c>
      <c r="D6" s="7">
        <v>3.1283819951243412</v>
      </c>
    </row>
    <row r="7" spans="1:4" x14ac:dyDescent="0.3">
      <c r="A7" s="12" t="s">
        <v>74</v>
      </c>
      <c r="B7" s="6">
        <v>29639</v>
      </c>
      <c r="C7" s="6">
        <v>968820.77</v>
      </c>
      <c r="D7" s="7">
        <v>32.68736360875873</v>
      </c>
    </row>
    <row r="8" spans="1:4" x14ac:dyDescent="0.3">
      <c r="A8" s="5" t="s">
        <v>34</v>
      </c>
      <c r="B8" s="6">
        <v>31611489.089999996</v>
      </c>
      <c r="C8" s="6">
        <v>31626438.009999998</v>
      </c>
      <c r="D8" s="7">
        <v>1.0004728951539563</v>
      </c>
    </row>
    <row r="9" spans="1:4" x14ac:dyDescent="0.3">
      <c r="A9" s="12" t="s">
        <v>35</v>
      </c>
      <c r="B9" s="6">
        <v>31611489.089999996</v>
      </c>
      <c r="C9" s="6">
        <v>31626438.009999998</v>
      </c>
      <c r="D9" s="7">
        <v>1.0004728951539563</v>
      </c>
    </row>
    <row r="10" spans="1:4" x14ac:dyDescent="0.3">
      <c r="A10" s="5" t="s">
        <v>28</v>
      </c>
      <c r="B10" s="6">
        <v>27643503.039999999</v>
      </c>
      <c r="C10" s="6">
        <v>26520262.32</v>
      </c>
      <c r="D10" s="7">
        <v>0.95936691820950903</v>
      </c>
    </row>
    <row r="11" spans="1:4" x14ac:dyDescent="0.3">
      <c r="A11" s="12" t="s">
        <v>32</v>
      </c>
      <c r="B11" s="6">
        <v>4428044.4300000006</v>
      </c>
      <c r="C11" s="6">
        <v>4075190.75</v>
      </c>
      <c r="D11" s="7">
        <v>0.92031387995806524</v>
      </c>
    </row>
    <row r="12" spans="1:4" x14ac:dyDescent="0.3">
      <c r="A12" s="12" t="s">
        <v>30</v>
      </c>
      <c r="B12" s="6">
        <v>944005.04</v>
      </c>
      <c r="C12" s="6">
        <v>936334.42999999993</v>
      </c>
      <c r="D12" s="7">
        <v>0.99187439719601489</v>
      </c>
    </row>
    <row r="13" spans="1:4" x14ac:dyDescent="0.3">
      <c r="A13" s="12" t="s">
        <v>31</v>
      </c>
      <c r="B13" s="6">
        <v>11706716.529999999</v>
      </c>
      <c r="C13" s="6">
        <v>11663747.760000002</v>
      </c>
      <c r="D13" s="7">
        <v>0.99632956261562455</v>
      </c>
    </row>
    <row r="14" spans="1:4" x14ac:dyDescent="0.3">
      <c r="A14" s="12" t="s">
        <v>29</v>
      </c>
      <c r="B14" s="6">
        <v>977175.42999999993</v>
      </c>
      <c r="C14" s="6">
        <v>891278.6399999999</v>
      </c>
      <c r="D14" s="7">
        <v>0.91209685859579992</v>
      </c>
    </row>
    <row r="15" spans="1:4" x14ac:dyDescent="0.3">
      <c r="A15" s="12" t="s">
        <v>33</v>
      </c>
      <c r="B15" s="6">
        <v>9587561.6099999994</v>
      </c>
      <c r="C15" s="6">
        <v>8953710.7400000002</v>
      </c>
      <c r="D15" s="7">
        <v>0.93388820893324098</v>
      </c>
    </row>
    <row r="16" spans="1:4" x14ac:dyDescent="0.3">
      <c r="A16" s="5" t="s">
        <v>36</v>
      </c>
      <c r="B16" s="6">
        <v>25977868.630000003</v>
      </c>
      <c r="C16" s="6">
        <v>23802554.860000003</v>
      </c>
      <c r="D16" s="7">
        <v>0.91626280812399374</v>
      </c>
    </row>
    <row r="17" spans="1:12" x14ac:dyDescent="0.3">
      <c r="A17" s="12" t="s">
        <v>37</v>
      </c>
      <c r="B17" s="6">
        <v>6554621.3800000008</v>
      </c>
      <c r="C17" s="6">
        <v>7108819.3000000007</v>
      </c>
      <c r="D17" s="7">
        <v>1.0845507143541524</v>
      </c>
    </row>
    <row r="18" spans="1:12" x14ac:dyDescent="0.3">
      <c r="A18" s="12" t="s">
        <v>41</v>
      </c>
      <c r="B18" s="6">
        <v>5912275.4199999999</v>
      </c>
      <c r="C18" s="6">
        <v>6962099.9800000004</v>
      </c>
      <c r="D18" s="7">
        <v>1.1775669239712112</v>
      </c>
    </row>
    <row r="19" spans="1:12" x14ac:dyDescent="0.3">
      <c r="A19" s="12" t="s">
        <v>45</v>
      </c>
      <c r="B19" s="6">
        <v>6083582.2899999991</v>
      </c>
      <c r="C19" s="6">
        <v>2198491.6</v>
      </c>
      <c r="D19" s="7">
        <v>0.36138109015370951</v>
      </c>
    </row>
    <row r="20" spans="1:12" x14ac:dyDescent="0.3">
      <c r="A20" s="12" t="s">
        <v>42</v>
      </c>
      <c r="B20" s="6">
        <v>574131.56999999995</v>
      </c>
      <c r="C20" s="6">
        <v>648321.79</v>
      </c>
      <c r="D20" s="7">
        <v>1.1292216346855828</v>
      </c>
    </row>
    <row r="21" spans="1:12" x14ac:dyDescent="0.3">
      <c r="A21" s="12" t="s">
        <v>40</v>
      </c>
      <c r="B21" s="6">
        <v>847008.77</v>
      </c>
      <c r="C21" s="6">
        <v>790704.04999999993</v>
      </c>
      <c r="D21" s="7">
        <v>0.93352522194073617</v>
      </c>
    </row>
    <row r="22" spans="1:12" x14ac:dyDescent="0.3">
      <c r="A22" s="12" t="s">
        <v>38</v>
      </c>
      <c r="B22" s="6">
        <v>3932712.71</v>
      </c>
      <c r="C22" s="6">
        <v>3825948.63</v>
      </c>
      <c r="D22" s="7">
        <v>0.97285230631555586</v>
      </c>
    </row>
    <row r="23" spans="1:12" x14ac:dyDescent="0.3">
      <c r="A23" s="12" t="s">
        <v>44</v>
      </c>
      <c r="B23" s="6">
        <v>19088.009999999998</v>
      </c>
      <c r="C23" s="6">
        <v>21913.64</v>
      </c>
      <c r="D23" s="7">
        <v>1.1480316701426707</v>
      </c>
    </row>
    <row r="24" spans="1:12" x14ac:dyDescent="0.3">
      <c r="A24" s="12" t="s">
        <v>39</v>
      </c>
      <c r="B24" s="6">
        <v>60675.47</v>
      </c>
      <c r="C24" s="6">
        <v>60310.34</v>
      </c>
      <c r="D24" s="7">
        <v>0.99398224686187009</v>
      </c>
    </row>
    <row r="25" spans="1:12" x14ac:dyDescent="0.3">
      <c r="A25" s="12" t="s">
        <v>43</v>
      </c>
      <c r="B25" s="6">
        <v>1993773.01</v>
      </c>
      <c r="C25" s="6">
        <v>2185945.5299999998</v>
      </c>
      <c r="D25" s="7">
        <v>1.0963863584450868</v>
      </c>
    </row>
    <row r="26" spans="1:12" x14ac:dyDescent="0.3">
      <c r="A26" s="5" t="s">
        <v>48</v>
      </c>
      <c r="B26" s="6">
        <v>25648181.470000003</v>
      </c>
      <c r="C26" s="6">
        <v>28115296.419999994</v>
      </c>
      <c r="D26" s="7">
        <v>1.0961906384234583</v>
      </c>
      <c r="H26" s="7"/>
      <c r="K26" s="7"/>
    </row>
    <row r="27" spans="1:12" x14ac:dyDescent="0.3">
      <c r="A27" s="12" t="s">
        <v>51</v>
      </c>
      <c r="B27" s="6">
        <v>1497206.35</v>
      </c>
      <c r="C27" s="6">
        <v>1509499.9</v>
      </c>
      <c r="D27" s="7">
        <v>1.0082109924259939</v>
      </c>
      <c r="H27" s="7"/>
    </row>
    <row r="28" spans="1:12" x14ac:dyDescent="0.3">
      <c r="A28" s="12" t="s">
        <v>55</v>
      </c>
      <c r="B28" s="6">
        <v>629004.69999999995</v>
      </c>
      <c r="C28" s="6">
        <v>768986.26</v>
      </c>
      <c r="D28" s="7">
        <v>1.222544537425555</v>
      </c>
      <c r="H28" s="7"/>
      <c r="K28" s="7"/>
    </row>
    <row r="29" spans="1:12" x14ac:dyDescent="0.3">
      <c r="A29" s="12" t="s">
        <v>49</v>
      </c>
      <c r="B29" s="6">
        <v>688051.58</v>
      </c>
      <c r="C29" s="6">
        <v>676910.72</v>
      </c>
      <c r="D29" s="7">
        <v>0.98380810345642988</v>
      </c>
      <c r="H29" s="7"/>
      <c r="K29" s="7"/>
    </row>
    <row r="30" spans="1:12" x14ac:dyDescent="0.3">
      <c r="A30" s="12" t="s">
        <v>53</v>
      </c>
      <c r="B30" s="6">
        <v>142633.95000000001</v>
      </c>
      <c r="C30" s="6">
        <v>139234.42000000001</v>
      </c>
      <c r="D30" s="7">
        <v>0.976166053032956</v>
      </c>
      <c r="H30" s="7"/>
      <c r="K30" s="7"/>
    </row>
    <row r="31" spans="1:12" x14ac:dyDescent="0.3">
      <c r="A31" s="12" t="s">
        <v>52</v>
      </c>
      <c r="B31" s="6">
        <v>7105775.1499999994</v>
      </c>
      <c r="C31" s="6">
        <v>7759166.8400000008</v>
      </c>
      <c r="D31" s="7">
        <v>1.0919522045388674</v>
      </c>
      <c r="H31" s="7"/>
      <c r="K31" s="7"/>
    </row>
    <row r="32" spans="1:12" ht="14.4" customHeight="1" x14ac:dyDescent="0.3">
      <c r="A32" s="12" t="s">
        <v>50</v>
      </c>
      <c r="B32" s="6">
        <v>4191140.59</v>
      </c>
      <c r="C32" s="6">
        <v>4927867.8600000003</v>
      </c>
      <c r="D32" s="7">
        <v>1.1757820464810513</v>
      </c>
      <c r="H32" s="7"/>
      <c r="K32" s="7"/>
      <c r="L32" s="17"/>
    </row>
    <row r="33" spans="1:12" ht="14.4" customHeight="1" x14ac:dyDescent="0.3">
      <c r="A33" s="12" t="s">
        <v>54</v>
      </c>
      <c r="B33" s="6">
        <v>3808736.7299999995</v>
      </c>
      <c r="C33" s="6">
        <v>4493195.76</v>
      </c>
      <c r="D33" s="7">
        <v>1.179707624475268</v>
      </c>
      <c r="H33" s="7"/>
      <c r="K33" s="7"/>
      <c r="L33" s="17"/>
    </row>
    <row r="34" spans="1:12" x14ac:dyDescent="0.3">
      <c r="A34" s="12" t="s">
        <v>16</v>
      </c>
      <c r="B34" s="6">
        <v>1084923.21</v>
      </c>
      <c r="C34" s="6">
        <v>1460186.56</v>
      </c>
      <c r="D34" s="7">
        <v>1.3458893187472689</v>
      </c>
      <c r="H34" s="7"/>
      <c r="K34" s="7"/>
    </row>
    <row r="35" spans="1:12" x14ac:dyDescent="0.3">
      <c r="A35" s="12" t="s">
        <v>15</v>
      </c>
      <c r="B35" s="6">
        <v>6458709.21</v>
      </c>
      <c r="C35" s="6">
        <v>6338248.0999999996</v>
      </c>
      <c r="D35" s="7">
        <v>0.9813490426518211</v>
      </c>
      <c r="H35" s="7"/>
      <c r="K35" s="7"/>
    </row>
    <row r="36" spans="1:12" x14ac:dyDescent="0.3">
      <c r="A36" s="12" t="s">
        <v>56</v>
      </c>
      <c r="B36" s="6">
        <v>42000</v>
      </c>
      <c r="C36" s="6">
        <v>42000</v>
      </c>
      <c r="D36" s="7">
        <v>1</v>
      </c>
    </row>
    <row r="37" spans="1:12" x14ac:dyDescent="0.3">
      <c r="A37" s="5" t="s">
        <v>70</v>
      </c>
      <c r="B37" s="6">
        <v>21278978.050000001</v>
      </c>
      <c r="C37" s="6">
        <v>22154318.32</v>
      </c>
      <c r="D37" s="7">
        <v>1.0411363867166543</v>
      </c>
    </row>
    <row r="38" spans="1:12" x14ac:dyDescent="0.3">
      <c r="A38" s="12" t="s">
        <v>71</v>
      </c>
      <c r="B38" s="6">
        <v>522831.3</v>
      </c>
      <c r="C38" s="6">
        <v>1209042.1099999999</v>
      </c>
      <c r="D38" s="7">
        <v>2.3124899178759954</v>
      </c>
    </row>
    <row r="39" spans="1:12" x14ac:dyDescent="0.3">
      <c r="A39" s="12" t="s">
        <v>72</v>
      </c>
      <c r="B39" s="6">
        <v>20756146.75</v>
      </c>
      <c r="C39" s="6">
        <v>20945276.210000001</v>
      </c>
      <c r="D39" s="7">
        <v>1.0091119735410428</v>
      </c>
    </row>
    <row r="40" spans="1:12" x14ac:dyDescent="0.3">
      <c r="A40" s="5" t="s">
        <v>57</v>
      </c>
      <c r="B40" s="6">
        <v>12458257.879999999</v>
      </c>
      <c r="C40" s="6">
        <v>12347394.710000001</v>
      </c>
      <c r="D40" s="7">
        <v>0.99110123011838003</v>
      </c>
    </row>
    <row r="41" spans="1:12" x14ac:dyDescent="0.3">
      <c r="A41" s="12" t="s">
        <v>58</v>
      </c>
      <c r="B41" s="6">
        <v>12458257.879999999</v>
      </c>
      <c r="C41" s="6">
        <v>12347394.710000001</v>
      </c>
      <c r="D41" s="7">
        <v>0.99110123011838003</v>
      </c>
    </row>
    <row r="42" spans="1:12" x14ac:dyDescent="0.3">
      <c r="A42" s="5" t="s">
        <v>59</v>
      </c>
      <c r="B42" s="6">
        <v>7823943.0399999991</v>
      </c>
      <c r="C42" s="6">
        <v>7700024.9000000004</v>
      </c>
      <c r="D42" s="7">
        <v>0.98416167661670517</v>
      </c>
    </row>
    <row r="43" spans="1:12" x14ac:dyDescent="0.3">
      <c r="A43" s="12" t="s">
        <v>60</v>
      </c>
      <c r="B43" s="6">
        <v>7823943.0399999991</v>
      </c>
      <c r="C43" s="6">
        <v>7700024.9000000004</v>
      </c>
      <c r="D43" s="7">
        <v>0.98416167661670517</v>
      </c>
    </row>
    <row r="44" spans="1:12" x14ac:dyDescent="0.3">
      <c r="A44" s="5" t="s">
        <v>46</v>
      </c>
      <c r="B44" s="6">
        <v>2564268.37</v>
      </c>
      <c r="C44" s="6">
        <v>2418781.5499999998</v>
      </c>
      <c r="D44" s="7">
        <v>0.9432638090060752</v>
      </c>
    </row>
    <row r="45" spans="1:12" x14ac:dyDescent="0.3">
      <c r="A45" s="12" t="s">
        <v>47</v>
      </c>
      <c r="B45" s="6">
        <v>2564268.37</v>
      </c>
      <c r="C45" s="6">
        <v>2418781.5499999998</v>
      </c>
      <c r="D45" s="7">
        <v>0.9432638090060752</v>
      </c>
    </row>
    <row r="46" spans="1:12" x14ac:dyDescent="0.3">
      <c r="A46" s="5" t="s">
        <v>68</v>
      </c>
      <c r="B46" s="6">
        <v>2486861</v>
      </c>
      <c r="C46" s="6">
        <v>2947305.76</v>
      </c>
      <c r="D46" s="7">
        <v>1.1851509835089293</v>
      </c>
    </row>
    <row r="47" spans="1:12" x14ac:dyDescent="0.3">
      <c r="A47" s="12" t="s">
        <v>67</v>
      </c>
      <c r="B47" s="6">
        <v>504808</v>
      </c>
      <c r="C47" s="6">
        <v>798293.55</v>
      </c>
      <c r="D47" s="7">
        <v>1.5813805446823348</v>
      </c>
    </row>
    <row r="48" spans="1:12" x14ac:dyDescent="0.3">
      <c r="A48" s="12" t="s">
        <v>69</v>
      </c>
      <c r="B48" s="6">
        <v>1982053</v>
      </c>
      <c r="C48" s="6">
        <v>2149012.21</v>
      </c>
      <c r="D48" s="7">
        <v>1.0842354921891595</v>
      </c>
    </row>
    <row r="49" spans="1:4" x14ac:dyDescent="0.3">
      <c r="A49" s="5" t="s">
        <v>63</v>
      </c>
      <c r="B49" s="6">
        <v>1317416.93</v>
      </c>
      <c r="C49" s="6">
        <v>1468544.62</v>
      </c>
      <c r="D49" s="7">
        <v>1.114715157030812</v>
      </c>
    </row>
    <row r="50" spans="1:4" x14ac:dyDescent="0.3">
      <c r="A50" s="12" t="s">
        <v>64</v>
      </c>
      <c r="B50" s="6">
        <v>1317416.93</v>
      </c>
      <c r="C50" s="6">
        <v>1468544.62</v>
      </c>
      <c r="D50" s="7">
        <v>1.114715157030812</v>
      </c>
    </row>
    <row r="51" spans="1:4" x14ac:dyDescent="0.3">
      <c r="A51" s="5" t="s">
        <v>65</v>
      </c>
      <c r="B51" s="6">
        <v>847341.44000000006</v>
      </c>
      <c r="C51" s="6">
        <v>1116534.3900000001</v>
      </c>
      <c r="D51" s="7">
        <v>1.3176912367227078</v>
      </c>
    </row>
    <row r="52" spans="1:4" x14ac:dyDescent="0.3">
      <c r="A52" s="12" t="s">
        <v>66</v>
      </c>
      <c r="B52" s="6">
        <v>847341.44000000006</v>
      </c>
      <c r="C52" s="6">
        <v>1116534.3900000001</v>
      </c>
      <c r="D52" s="7">
        <v>1.3176912367227078</v>
      </c>
    </row>
    <row r="53" spans="1:4" x14ac:dyDescent="0.3">
      <c r="A53" s="5" t="s">
        <v>75</v>
      </c>
      <c r="B53" s="6">
        <v>3457</v>
      </c>
      <c r="C53" s="6">
        <v>-4947.2700000000032</v>
      </c>
      <c r="D53" s="7">
        <v>-1.4310876482499286</v>
      </c>
    </row>
    <row r="54" spans="1:4" x14ac:dyDescent="0.3">
      <c r="A54" s="12" t="s">
        <v>77</v>
      </c>
      <c r="B54" s="6">
        <v>3457</v>
      </c>
      <c r="C54" s="6">
        <v>-4947.2700000000032</v>
      </c>
      <c r="D54" s="7">
        <v>-1.4310876482499286</v>
      </c>
    </row>
    <row r="55" spans="1:4" x14ac:dyDescent="0.3">
      <c r="A55" s="5" t="s">
        <v>61</v>
      </c>
      <c r="B55" s="6">
        <v>2000</v>
      </c>
      <c r="C55" s="6">
        <v>0</v>
      </c>
      <c r="D55" s="7">
        <v>0</v>
      </c>
    </row>
    <row r="56" spans="1:4" x14ac:dyDescent="0.3">
      <c r="A56" s="12" t="s">
        <v>61</v>
      </c>
      <c r="B56" s="6">
        <v>2000</v>
      </c>
      <c r="C56" s="6">
        <v>0</v>
      </c>
      <c r="D56" s="7">
        <v>0</v>
      </c>
    </row>
    <row r="57" spans="1:4" x14ac:dyDescent="0.3">
      <c r="A57" s="5" t="s">
        <v>88</v>
      </c>
      <c r="B57" s="6">
        <v>316280056.94000006</v>
      </c>
      <c r="C57" s="6">
        <v>651044817.82999992</v>
      </c>
      <c r="D57" s="7">
        <v>2.0584441021316326</v>
      </c>
    </row>
  </sheetData>
  <conditionalFormatting pivot="1" sqref="D5:D57">
    <cfRule type="cellIs" dxfId="4" priority="3" operator="between">
      <formula>0</formula>
      <formula>1</formula>
    </cfRule>
  </conditionalFormatting>
  <conditionalFormatting pivot="1" sqref="D5:D57">
    <cfRule type="cellIs" dxfId="3" priority="2" operator="lessThanOrEqual">
      <formula>0</formula>
    </cfRule>
  </conditionalFormatting>
  <conditionalFormatting pivot="1" sqref="D5:D57">
    <cfRule type="cellIs" dxfId="2" priority="1" operator="greaterThanOrEqual">
      <formula>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7EA9D-B160-4318-B0A4-DE272B13FCBA}">
  <dimension ref="A1:Y444"/>
  <sheetViews>
    <sheetView showGridLines="0" topLeftCell="A418" workbookViewId="0">
      <selection activeCell="D431" sqref="D431:V431"/>
    </sheetView>
  </sheetViews>
  <sheetFormatPr defaultRowHeight="14.4" x14ac:dyDescent="0.3"/>
  <sheetData>
    <row r="1" spans="1:23" ht="23.4" x14ac:dyDescent="0.45">
      <c r="A1" s="9" t="s">
        <v>99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1"/>
      <c r="U1" s="11"/>
      <c r="V1" s="11"/>
      <c r="W1" s="11"/>
    </row>
    <row r="6" spans="1:23" x14ac:dyDescent="0.3">
      <c r="B6">
        <v>1</v>
      </c>
      <c r="C6" t="s">
        <v>101</v>
      </c>
    </row>
    <row r="7" spans="1:23" ht="14.4" customHeight="1" x14ac:dyDescent="0.3"/>
    <row r="8" spans="1:23" ht="28.8" customHeight="1" x14ac:dyDescent="0.3">
      <c r="D8" s="38" t="s">
        <v>102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</row>
    <row r="10" spans="1:23" x14ac:dyDescent="0.3">
      <c r="D10" s="31" t="s">
        <v>103</v>
      </c>
      <c r="E10" s="31"/>
      <c r="F10" s="31"/>
      <c r="G10" s="31"/>
      <c r="H10" s="31"/>
      <c r="I10" s="31"/>
    </row>
    <row r="11" spans="1:23" x14ac:dyDescent="0.3">
      <c r="E11" s="31" t="s">
        <v>104</v>
      </c>
      <c r="F11" s="31"/>
      <c r="G11" s="31"/>
      <c r="H11" s="31"/>
      <c r="I11" s="31"/>
      <c r="J11" s="31"/>
    </row>
    <row r="12" spans="1:23" x14ac:dyDescent="0.3">
      <c r="E12" t="s">
        <v>105</v>
      </c>
    </row>
    <row r="13" spans="1:23" x14ac:dyDescent="0.3">
      <c r="E13" t="s">
        <v>113</v>
      </c>
    </row>
    <row r="14" spans="1:23" x14ac:dyDescent="0.3">
      <c r="E14" t="s">
        <v>114</v>
      </c>
    </row>
    <row r="16" spans="1:23" x14ac:dyDescent="0.3">
      <c r="E16" t="s">
        <v>115</v>
      </c>
    </row>
    <row r="17" spans="2:18" x14ac:dyDescent="0.3">
      <c r="E17" t="s">
        <v>116</v>
      </c>
    </row>
    <row r="18" spans="2:18" x14ac:dyDescent="0.3">
      <c r="E18" t="s">
        <v>117</v>
      </c>
    </row>
    <row r="20" spans="2:18" x14ac:dyDescent="0.3">
      <c r="D20" t="s">
        <v>106</v>
      </c>
    </row>
    <row r="23" spans="2:18" x14ac:dyDescent="0.3">
      <c r="B23">
        <v>2</v>
      </c>
      <c r="C23" t="s">
        <v>107</v>
      </c>
    </row>
    <row r="25" spans="2:18" ht="28.8" customHeight="1" x14ac:dyDescent="0.3">
      <c r="D25" s="38" t="s">
        <v>108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</row>
    <row r="27" spans="2:18" x14ac:dyDescent="0.3">
      <c r="D27" t="s">
        <v>110</v>
      </c>
    </row>
    <row r="28" spans="2:18" x14ac:dyDescent="0.3">
      <c r="E28" t="s">
        <v>111</v>
      </c>
    </row>
    <row r="29" spans="2:18" x14ac:dyDescent="0.3">
      <c r="E29" t="s">
        <v>109</v>
      </c>
    </row>
    <row r="31" spans="2:18" s="19" customFormat="1" ht="28.8" customHeight="1" x14ac:dyDescent="0.3">
      <c r="E31" s="38" t="s">
        <v>112</v>
      </c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</row>
    <row r="33" spans="2:20" x14ac:dyDescent="0.3">
      <c r="E33" t="s">
        <v>118</v>
      </c>
    </row>
    <row r="34" spans="2:20" x14ac:dyDescent="0.3">
      <c r="E34" t="s">
        <v>119</v>
      </c>
    </row>
    <row r="35" spans="2:20" x14ac:dyDescent="0.3">
      <c r="E35" t="s">
        <v>120</v>
      </c>
    </row>
    <row r="37" spans="2:20" ht="28.8" customHeight="1" x14ac:dyDescent="0.3">
      <c r="E37" s="38" t="s">
        <v>124</v>
      </c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</row>
    <row r="40" spans="2:20" x14ac:dyDescent="0.3">
      <c r="E40" t="s">
        <v>121</v>
      </c>
    </row>
    <row r="41" spans="2:20" x14ac:dyDescent="0.3">
      <c r="E41" t="s">
        <v>122</v>
      </c>
    </row>
    <row r="42" spans="2:20" x14ac:dyDescent="0.3">
      <c r="E42" t="s">
        <v>123</v>
      </c>
    </row>
    <row r="44" spans="2:20" ht="28.8" customHeight="1" x14ac:dyDescent="0.3">
      <c r="E44" s="38" t="s">
        <v>125</v>
      </c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</row>
    <row r="47" spans="2:20" x14ac:dyDescent="0.3">
      <c r="B47">
        <v>3</v>
      </c>
      <c r="C47" t="s">
        <v>126</v>
      </c>
    </row>
    <row r="49" spans="1:22" x14ac:dyDescent="0.3">
      <c r="D49" t="s">
        <v>127</v>
      </c>
    </row>
    <row r="50" spans="1:22" ht="28.8" customHeight="1" x14ac:dyDescent="0.3">
      <c r="D50" s="30" t="s">
        <v>128</v>
      </c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</row>
    <row r="51" spans="1:22" ht="28.8" customHeight="1" x14ac:dyDescent="0.3">
      <c r="D51" s="30" t="s">
        <v>129</v>
      </c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</row>
    <row r="53" spans="1:22" x14ac:dyDescent="0.3">
      <c r="D53" t="s">
        <v>130</v>
      </c>
    </row>
    <row r="56" spans="1:22" ht="15.6" x14ac:dyDescent="0.3">
      <c r="A56" s="43" t="s">
        <v>219</v>
      </c>
      <c r="B56" s="43"/>
      <c r="C56" s="43"/>
      <c r="D56" s="43"/>
    </row>
    <row r="59" spans="1:22" x14ac:dyDescent="0.3">
      <c r="B59">
        <v>4</v>
      </c>
      <c r="C59" t="s">
        <v>154</v>
      </c>
    </row>
    <row r="61" spans="1:22" x14ac:dyDescent="0.3">
      <c r="D61" t="s">
        <v>142</v>
      </c>
    </row>
    <row r="62" spans="1:22" x14ac:dyDescent="0.3">
      <c r="D62" t="s">
        <v>156</v>
      </c>
    </row>
    <row r="63" spans="1:22" ht="14.4" customHeight="1" x14ac:dyDescent="0.3">
      <c r="D63" s="30" t="s">
        <v>143</v>
      </c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2" ht="14.4" customHeight="1" x14ac:dyDescent="0.3">
      <c r="D64" s="30" t="s">
        <v>144</v>
      </c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24"/>
      <c r="R64" s="24"/>
      <c r="S64" s="24"/>
      <c r="T64" s="20"/>
      <c r="U64" s="20"/>
      <c r="V64" s="20"/>
    </row>
    <row r="65" spans="2:24" ht="14.4" customHeight="1" x14ac:dyDescent="0.3">
      <c r="D65" s="30" t="s">
        <v>145</v>
      </c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20"/>
      <c r="T65" s="20"/>
      <c r="U65" s="20"/>
      <c r="V65" s="20"/>
    </row>
    <row r="66" spans="2:24" ht="14.4" customHeight="1" x14ac:dyDescent="0.3">
      <c r="D66" s="30" t="s">
        <v>146</v>
      </c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20"/>
      <c r="T66" s="20"/>
      <c r="U66" s="20"/>
      <c r="V66" s="20"/>
    </row>
    <row r="67" spans="2:24" ht="14.4" customHeight="1" x14ac:dyDescent="0.3"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</row>
    <row r="68" spans="2:24" ht="14.4" customHeight="1" x14ac:dyDescent="0.3">
      <c r="D68" s="35" t="s">
        <v>137</v>
      </c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21"/>
    </row>
    <row r="69" spans="2:24" ht="28.8" customHeight="1" x14ac:dyDescent="0.3">
      <c r="D69" s="35" t="s">
        <v>138</v>
      </c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23"/>
    </row>
    <row r="70" spans="2:24" ht="28.8" customHeight="1" x14ac:dyDescent="0.3">
      <c r="D70" s="35" t="s">
        <v>139</v>
      </c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20"/>
    </row>
    <row r="71" spans="2:24" ht="28.8" customHeight="1" x14ac:dyDescent="0.3">
      <c r="D71" s="35" t="s">
        <v>140</v>
      </c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</row>
    <row r="72" spans="2:24" ht="28.8" customHeight="1" x14ac:dyDescent="0.3">
      <c r="D72" s="35" t="s">
        <v>141</v>
      </c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</row>
    <row r="74" spans="2:24" ht="43.2" customHeight="1" x14ac:dyDescent="0.3">
      <c r="D74" s="34" t="s">
        <v>152</v>
      </c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</row>
    <row r="77" spans="2:24" ht="28.8" customHeight="1" x14ac:dyDescent="0.3">
      <c r="B77" s="25">
        <v>5</v>
      </c>
      <c r="C77" s="35" t="s">
        <v>147</v>
      </c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</row>
    <row r="79" spans="2:24" x14ac:dyDescent="0.3">
      <c r="D79" s="31" t="s">
        <v>131</v>
      </c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</row>
    <row r="80" spans="2:24" x14ac:dyDescent="0.3">
      <c r="D80" s="31" t="s">
        <v>132</v>
      </c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</row>
    <row r="81" spans="2:23" x14ac:dyDescent="0.3">
      <c r="D81" s="31" t="s">
        <v>133</v>
      </c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</row>
    <row r="82" spans="2:23" x14ac:dyDescent="0.3">
      <c r="D82" s="31" t="s">
        <v>134</v>
      </c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</row>
    <row r="83" spans="2:23" x14ac:dyDescent="0.3">
      <c r="D83" s="31" t="s">
        <v>135</v>
      </c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5" spans="2:23" x14ac:dyDescent="0.3">
      <c r="D85" s="31" t="s">
        <v>136</v>
      </c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</row>
    <row r="86" spans="2:23" x14ac:dyDescent="0.3">
      <c r="D86" s="31" t="s">
        <v>150</v>
      </c>
      <c r="E86" s="31"/>
      <c r="F86" s="31"/>
      <c r="G86" s="31"/>
      <c r="H86" s="31"/>
      <c r="I86" s="31"/>
      <c r="J86" s="31"/>
      <c r="K86" s="31"/>
      <c r="L86" s="31"/>
      <c r="M86" s="31"/>
      <c r="N86" s="31"/>
    </row>
    <row r="87" spans="2:23" x14ac:dyDescent="0.3">
      <c r="D87" s="31" t="s">
        <v>148</v>
      </c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</row>
    <row r="88" spans="2:23" x14ac:dyDescent="0.3">
      <c r="D88" t="s">
        <v>149</v>
      </c>
    </row>
    <row r="89" spans="2:23" x14ac:dyDescent="0.3">
      <c r="D89" s="31" t="s">
        <v>151</v>
      </c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</row>
    <row r="90" spans="2:23" ht="14.4" customHeight="1" x14ac:dyDescent="0.3"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 spans="2:23" ht="28.8" customHeight="1" x14ac:dyDescent="0.3">
      <c r="D91" s="35" t="s">
        <v>153</v>
      </c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21"/>
    </row>
    <row r="94" spans="2:23" x14ac:dyDescent="0.3">
      <c r="B94">
        <v>6</v>
      </c>
      <c r="C94" s="31" t="s">
        <v>155</v>
      </c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</row>
    <row r="96" spans="2:23" x14ac:dyDescent="0.3">
      <c r="D96" s="31" t="s">
        <v>157</v>
      </c>
      <c r="E96" s="31"/>
      <c r="F96" s="31"/>
      <c r="G96" s="31"/>
      <c r="H96" s="31"/>
      <c r="I96" s="31"/>
      <c r="J96" s="31"/>
      <c r="K96" s="31"/>
      <c r="L96" s="31"/>
      <c r="M96" s="31"/>
    </row>
    <row r="97" spans="2:23" x14ac:dyDescent="0.3">
      <c r="D97" s="31" t="s">
        <v>158</v>
      </c>
      <c r="E97" s="31"/>
      <c r="F97" s="31"/>
      <c r="G97" s="31"/>
      <c r="H97" s="31"/>
      <c r="I97" s="31"/>
      <c r="J97" s="31"/>
      <c r="K97" s="31"/>
    </row>
    <row r="98" spans="2:23" x14ac:dyDescent="0.3">
      <c r="D98" s="31" t="s">
        <v>159</v>
      </c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</row>
    <row r="99" spans="2:23" x14ac:dyDescent="0.3">
      <c r="D99" s="31" t="s">
        <v>160</v>
      </c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</row>
    <row r="100" spans="2:23" x14ac:dyDescent="0.3">
      <c r="D100" s="31" t="s">
        <v>161</v>
      </c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</row>
    <row r="101" spans="2:23" x14ac:dyDescent="0.3">
      <c r="D101" s="31" t="s">
        <v>162</v>
      </c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</row>
    <row r="103" spans="2:23" x14ac:dyDescent="0.3">
      <c r="D103" s="35" t="s">
        <v>163</v>
      </c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</row>
    <row r="104" spans="2:23" ht="28.8" customHeight="1" x14ac:dyDescent="0.3">
      <c r="D104" s="35" t="s">
        <v>164</v>
      </c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</row>
    <row r="105" spans="2:23" ht="28.8" customHeight="1" x14ac:dyDescent="0.3">
      <c r="D105" s="35" t="s">
        <v>165</v>
      </c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</row>
    <row r="106" spans="2:23" ht="28.8" customHeight="1" x14ac:dyDescent="0.3">
      <c r="D106" s="35" t="s">
        <v>166</v>
      </c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</row>
    <row r="107" spans="2:23" ht="28.8" customHeight="1" x14ac:dyDescent="0.3">
      <c r="D107" s="35" t="s">
        <v>167</v>
      </c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</row>
    <row r="109" spans="2:23" s="22" customFormat="1" ht="46.8" customHeight="1" x14ac:dyDescent="0.3">
      <c r="D109" s="39" t="s">
        <v>168</v>
      </c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</row>
    <row r="112" spans="2:23" ht="28.2" customHeight="1" x14ac:dyDescent="0.3">
      <c r="B112" s="22">
        <v>7</v>
      </c>
      <c r="C112" s="35" t="s">
        <v>147</v>
      </c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</row>
    <row r="114" spans="4:22" x14ac:dyDescent="0.3">
      <c r="D114" s="31" t="s">
        <v>170</v>
      </c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</row>
    <row r="115" spans="4:22" x14ac:dyDescent="0.3">
      <c r="D115" s="31" t="s">
        <v>169</v>
      </c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</row>
    <row r="116" spans="4:22" x14ac:dyDescent="0.3">
      <c r="D116" s="31" t="s">
        <v>171</v>
      </c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</row>
    <row r="117" spans="4:22" x14ac:dyDescent="0.3">
      <c r="D117" s="31" t="s">
        <v>172</v>
      </c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</row>
    <row r="118" spans="4:22" x14ac:dyDescent="0.3">
      <c r="D118" s="31" t="s">
        <v>173</v>
      </c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</row>
    <row r="120" spans="4:22" x14ac:dyDescent="0.3">
      <c r="D120" s="31" t="s">
        <v>136</v>
      </c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4:22" x14ac:dyDescent="0.3">
      <c r="D121" s="31" t="s">
        <v>174</v>
      </c>
      <c r="E121" s="31"/>
      <c r="F121" s="31"/>
      <c r="G121" s="31"/>
      <c r="H121" s="31"/>
      <c r="I121" s="31"/>
      <c r="J121" s="31"/>
      <c r="K121" s="31"/>
      <c r="L121" s="31"/>
      <c r="M121" s="31"/>
      <c r="N121" s="31"/>
    </row>
    <row r="122" spans="4:22" x14ac:dyDescent="0.3">
      <c r="D122" s="31" t="s">
        <v>175</v>
      </c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</row>
    <row r="123" spans="4:22" x14ac:dyDescent="0.3">
      <c r="D123" t="s">
        <v>176</v>
      </c>
    </row>
    <row r="124" spans="4:22" x14ac:dyDescent="0.3">
      <c r="D124" s="31" t="s">
        <v>177</v>
      </c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</row>
    <row r="125" spans="4:22" x14ac:dyDescent="0.3"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</row>
    <row r="126" spans="4:22" ht="28.8" customHeight="1" x14ac:dyDescent="0.3">
      <c r="D126" s="35" t="s">
        <v>178</v>
      </c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</row>
    <row r="129" spans="2:23" x14ac:dyDescent="0.3">
      <c r="B129">
        <v>8</v>
      </c>
      <c r="C129" s="31" t="s">
        <v>186</v>
      </c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</row>
    <row r="131" spans="2:23" ht="43.2" customHeight="1" x14ac:dyDescent="0.3">
      <c r="D131" s="35" t="s">
        <v>179</v>
      </c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</row>
    <row r="133" spans="2:23" ht="28.8" customHeight="1" x14ac:dyDescent="0.3">
      <c r="D133" s="35" t="s">
        <v>180</v>
      </c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</row>
    <row r="135" spans="2:23" ht="28.8" customHeight="1" x14ac:dyDescent="0.3">
      <c r="D135" s="35" t="s">
        <v>181</v>
      </c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</row>
    <row r="137" spans="2:23" s="5" customFormat="1" ht="28.8" customHeight="1" x14ac:dyDescent="0.3">
      <c r="D137" s="30" t="s">
        <v>182</v>
      </c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</row>
    <row r="139" spans="2:23" ht="28.8" customHeight="1" x14ac:dyDescent="0.3">
      <c r="D139" s="30" t="s">
        <v>183</v>
      </c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</row>
    <row r="141" spans="2:23" ht="43.2" customHeight="1" x14ac:dyDescent="0.3">
      <c r="D141" s="30" t="s">
        <v>184</v>
      </c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</row>
    <row r="143" spans="2:23" ht="28.8" customHeight="1" x14ac:dyDescent="0.3">
      <c r="D143" s="30" t="s">
        <v>185</v>
      </c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</row>
    <row r="145" spans="2:23" s="5" customFormat="1" ht="43.2" customHeight="1" x14ac:dyDescent="0.3">
      <c r="D145" s="30" t="s">
        <v>259</v>
      </c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</row>
    <row r="148" spans="2:23" x14ac:dyDescent="0.3">
      <c r="B148">
        <v>9</v>
      </c>
      <c r="C148" s="31" t="s">
        <v>187</v>
      </c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</row>
    <row r="150" spans="2:23" ht="28.8" customHeight="1" x14ac:dyDescent="0.3">
      <c r="D150" s="30" t="s">
        <v>188</v>
      </c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</row>
    <row r="152" spans="2:23" ht="28.8" customHeight="1" x14ac:dyDescent="0.3">
      <c r="D152" s="30" t="s">
        <v>189</v>
      </c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</row>
    <row r="154" spans="2:23" ht="28.8" customHeight="1" x14ac:dyDescent="0.3">
      <c r="D154" s="30" t="s">
        <v>190</v>
      </c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</row>
    <row r="156" spans="2:23" ht="28.8" customHeight="1" x14ac:dyDescent="0.3">
      <c r="D156" s="30" t="s">
        <v>191</v>
      </c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</row>
    <row r="158" spans="2:23" ht="28.8" customHeight="1" x14ac:dyDescent="0.3">
      <c r="D158" s="30" t="s">
        <v>192</v>
      </c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</row>
    <row r="159" spans="2:23" ht="28.8" customHeight="1" x14ac:dyDescent="0.3">
      <c r="D159" s="41" t="s">
        <v>194</v>
      </c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</row>
    <row r="161" spans="2:23" x14ac:dyDescent="0.3">
      <c r="D161" s="31" t="s">
        <v>193</v>
      </c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</row>
    <row r="162" spans="2:23" x14ac:dyDescent="0.3">
      <c r="D162" s="40" t="s">
        <v>195</v>
      </c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</row>
    <row r="164" spans="2:23" ht="28.8" customHeight="1" x14ac:dyDescent="0.3">
      <c r="D164" s="30" t="s">
        <v>196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</row>
    <row r="166" spans="2:23" x14ac:dyDescent="0.3">
      <c r="D166" s="31" t="s">
        <v>197</v>
      </c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</row>
    <row r="167" spans="2:23" x14ac:dyDescent="0.3">
      <c r="D167" s="40" t="s">
        <v>198</v>
      </c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</row>
    <row r="169" spans="2:23" ht="15.6" x14ac:dyDescent="0.3">
      <c r="C169" s="26" t="s">
        <v>199</v>
      </c>
    </row>
    <row r="170" spans="2:23" ht="15.6" x14ac:dyDescent="0.3">
      <c r="D170" s="27" t="s">
        <v>200</v>
      </c>
    </row>
    <row r="173" spans="2:23" x14ac:dyDescent="0.3">
      <c r="B173">
        <v>10</v>
      </c>
      <c r="C173" s="31" t="s">
        <v>201</v>
      </c>
      <c r="D173" s="31"/>
      <c r="E173" s="31"/>
      <c r="F173" s="31"/>
      <c r="G173" s="31"/>
      <c r="H173" s="31"/>
      <c r="I173" s="31"/>
      <c r="J173" s="31"/>
      <c r="K173" s="31"/>
      <c r="L173" s="31"/>
      <c r="M173" s="31"/>
    </row>
    <row r="175" spans="2:23" ht="28.8" customHeight="1" x14ac:dyDescent="0.3">
      <c r="D175" s="30" t="s">
        <v>202</v>
      </c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</row>
    <row r="177" spans="2:25" ht="28.8" customHeight="1" x14ac:dyDescent="0.3">
      <c r="D177" s="30" t="s">
        <v>203</v>
      </c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80" spans="2:25" x14ac:dyDescent="0.3">
      <c r="B180">
        <v>11</v>
      </c>
      <c r="C180" s="31" t="s">
        <v>204</v>
      </c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</row>
    <row r="182" spans="2:25" ht="28.8" customHeight="1" x14ac:dyDescent="0.3">
      <c r="D182" s="30" t="s">
        <v>205</v>
      </c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</row>
    <row r="184" spans="2:25" ht="28.8" customHeight="1" x14ac:dyDescent="0.3">
      <c r="D184" s="30" t="s">
        <v>206</v>
      </c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</row>
    <row r="187" spans="2:25" x14ac:dyDescent="0.3">
      <c r="B187">
        <v>12</v>
      </c>
      <c r="C187" s="31" t="s">
        <v>207</v>
      </c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</row>
    <row r="189" spans="2:25" ht="28.8" customHeight="1" x14ac:dyDescent="0.3">
      <c r="D189" s="30" t="s">
        <v>208</v>
      </c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</row>
    <row r="191" spans="2:25" ht="57.6" customHeight="1" x14ac:dyDescent="0.3">
      <c r="D191" s="35" t="s">
        <v>209</v>
      </c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</row>
    <row r="194" spans="2:25" x14ac:dyDescent="0.3">
      <c r="B194">
        <v>13</v>
      </c>
      <c r="C194" s="31" t="s">
        <v>210</v>
      </c>
      <c r="D194" s="31"/>
      <c r="E194" s="31"/>
      <c r="F194" s="31"/>
      <c r="G194" s="31"/>
      <c r="H194" s="31"/>
      <c r="I194" s="31"/>
      <c r="J194" s="31"/>
      <c r="K194" s="31"/>
      <c r="L194" s="31"/>
      <c r="M194" s="31"/>
    </row>
    <row r="196" spans="2:25" ht="28.8" customHeight="1" x14ac:dyDescent="0.3">
      <c r="D196" s="30" t="s">
        <v>213</v>
      </c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</row>
    <row r="198" spans="2:25" ht="28.8" customHeight="1" x14ac:dyDescent="0.3">
      <c r="D198" s="30" t="s">
        <v>214</v>
      </c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201" spans="2:25" x14ac:dyDescent="0.3">
      <c r="B201">
        <v>14</v>
      </c>
      <c r="C201" s="31" t="s">
        <v>211</v>
      </c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</row>
    <row r="203" spans="2:25" ht="28.8" customHeight="1" x14ac:dyDescent="0.3">
      <c r="D203" s="30" t="s">
        <v>215</v>
      </c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</row>
    <row r="205" spans="2:25" ht="28.8" customHeight="1" x14ac:dyDescent="0.3">
      <c r="D205" s="30" t="s">
        <v>216</v>
      </c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</row>
    <row r="208" spans="2:25" x14ac:dyDescent="0.3">
      <c r="B208">
        <v>15</v>
      </c>
      <c r="C208" t="s">
        <v>212</v>
      </c>
    </row>
    <row r="210" spans="1:22" ht="28.8" customHeight="1" x14ac:dyDescent="0.3">
      <c r="D210" s="30" t="s">
        <v>217</v>
      </c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</row>
    <row r="212" spans="1:22" ht="14.4" customHeight="1" x14ac:dyDescent="0.3">
      <c r="D212" s="35" t="s">
        <v>218</v>
      </c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</row>
    <row r="215" spans="1:22" ht="15.6" x14ac:dyDescent="0.3">
      <c r="A215" s="43" t="s">
        <v>220</v>
      </c>
      <c r="B215" s="43"/>
      <c r="C215" s="43"/>
    </row>
    <row r="218" spans="1:22" x14ac:dyDescent="0.3">
      <c r="B218">
        <v>16</v>
      </c>
      <c r="C218" s="31" t="s">
        <v>236</v>
      </c>
      <c r="D218" s="31"/>
      <c r="E218" s="31"/>
      <c r="F218" s="31"/>
      <c r="G218" s="31"/>
      <c r="H218" s="31"/>
      <c r="I218" s="31"/>
      <c r="J218" s="31"/>
      <c r="K218" s="31"/>
      <c r="L218" s="31"/>
    </row>
    <row r="220" spans="1:22" x14ac:dyDescent="0.3">
      <c r="D220" s="31" t="s">
        <v>221</v>
      </c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</row>
    <row r="221" spans="1:22" ht="28.8" customHeight="1" x14ac:dyDescent="0.3">
      <c r="D221" s="30" t="s">
        <v>222</v>
      </c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</row>
    <row r="222" spans="1:22" x14ac:dyDescent="0.3">
      <c r="D222" s="31" t="s">
        <v>223</v>
      </c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</row>
    <row r="223" spans="1:22" x14ac:dyDescent="0.3">
      <c r="D223" s="31" t="s">
        <v>224</v>
      </c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</row>
    <row r="226" spans="2:21" x14ac:dyDescent="0.3">
      <c r="B226">
        <v>17</v>
      </c>
      <c r="C226" s="31" t="s">
        <v>237</v>
      </c>
      <c r="D226" s="31"/>
      <c r="E226" s="31"/>
      <c r="F226" s="31"/>
      <c r="G226" s="31"/>
      <c r="H226" s="31"/>
      <c r="I226" s="31"/>
      <c r="J226" s="31"/>
      <c r="K226" s="31"/>
      <c r="L226" s="31"/>
    </row>
    <row r="228" spans="2:21" x14ac:dyDescent="0.3">
      <c r="D228" s="31" t="s">
        <v>245</v>
      </c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</row>
    <row r="229" spans="2:21" x14ac:dyDescent="0.3">
      <c r="D229" t="s">
        <v>225</v>
      </c>
    </row>
    <row r="230" spans="2:21" x14ac:dyDescent="0.3">
      <c r="D230" s="31" t="s">
        <v>226</v>
      </c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</row>
    <row r="231" spans="2:21" x14ac:dyDescent="0.3">
      <c r="D231" s="31" t="s">
        <v>227</v>
      </c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</row>
    <row r="234" spans="2:21" x14ac:dyDescent="0.3">
      <c r="B234">
        <v>18</v>
      </c>
      <c r="C234" s="31" t="s">
        <v>238</v>
      </c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</row>
    <row r="236" spans="2:21" x14ac:dyDescent="0.3">
      <c r="D236" s="31" t="s">
        <v>228</v>
      </c>
      <c r="E236" s="31"/>
      <c r="F236" s="31"/>
      <c r="G236" s="31"/>
      <c r="H236" s="31"/>
      <c r="I236" s="31"/>
      <c r="J236" s="31"/>
    </row>
    <row r="237" spans="2:21" x14ac:dyDescent="0.3">
      <c r="D237" s="31" t="s">
        <v>231</v>
      </c>
      <c r="E237" s="31"/>
      <c r="F237" s="31"/>
      <c r="G237" s="31"/>
      <c r="H237" s="31"/>
      <c r="I237" s="31"/>
      <c r="J237" s="31"/>
      <c r="K237" s="31"/>
      <c r="L237" s="31"/>
      <c r="M237" s="31"/>
    </row>
    <row r="238" spans="2:21" x14ac:dyDescent="0.3">
      <c r="D238" s="31" t="s">
        <v>229</v>
      </c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</row>
    <row r="239" spans="2:21" x14ac:dyDescent="0.3">
      <c r="D239" s="31" t="s">
        <v>230</v>
      </c>
      <c r="E239" s="31"/>
      <c r="F239" s="31"/>
      <c r="G239" s="31"/>
      <c r="H239" s="31"/>
      <c r="I239" s="31"/>
      <c r="J239" s="31"/>
      <c r="K239" s="31"/>
      <c r="L239" s="31"/>
      <c r="M239" s="31"/>
      <c r="N239" s="31"/>
    </row>
    <row r="242" spans="2:22" x14ac:dyDescent="0.3">
      <c r="B242">
        <v>19</v>
      </c>
      <c r="C242" s="31" t="s">
        <v>239</v>
      </c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</row>
    <row r="244" spans="2:22" x14ac:dyDescent="0.3">
      <c r="D244" s="31" t="s">
        <v>232</v>
      </c>
      <c r="E244" s="31"/>
      <c r="F244" s="31"/>
      <c r="G244" s="31"/>
      <c r="H244" s="31"/>
      <c r="I244" s="31"/>
      <c r="J244" s="31"/>
      <c r="K244" s="31"/>
      <c r="L244" s="31"/>
      <c r="M244" s="5"/>
    </row>
    <row r="245" spans="2:22" x14ac:dyDescent="0.3">
      <c r="D245" s="31" t="s">
        <v>233</v>
      </c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</row>
    <row r="246" spans="2:22" x14ac:dyDescent="0.3">
      <c r="D246" s="37" t="s">
        <v>234</v>
      </c>
      <c r="E246" s="37"/>
      <c r="F246" s="37"/>
      <c r="G246" s="37"/>
      <c r="H246" s="37"/>
      <c r="I246" s="37"/>
      <c r="J246" s="37"/>
      <c r="K246" s="37"/>
      <c r="L246" s="37"/>
      <c r="M246" s="37"/>
      <c r="N246" s="37"/>
    </row>
    <row r="250" spans="2:22" x14ac:dyDescent="0.3">
      <c r="B250">
        <v>20</v>
      </c>
      <c r="C250" s="31" t="s">
        <v>240</v>
      </c>
      <c r="D250" s="31"/>
      <c r="E250" s="31"/>
      <c r="F250" s="31"/>
      <c r="G250" s="31"/>
      <c r="H250" s="31"/>
      <c r="I250" s="31"/>
      <c r="J250" s="31"/>
      <c r="K250" s="31"/>
      <c r="L250" s="31"/>
      <c r="M250" s="31"/>
    </row>
    <row r="252" spans="2:22" ht="28.8" customHeight="1" x14ac:dyDescent="0.3">
      <c r="D252" s="35" t="s">
        <v>241</v>
      </c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</row>
    <row r="253" spans="2:22" x14ac:dyDescent="0.3">
      <c r="D253" s="30" t="s">
        <v>242</v>
      </c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</row>
    <row r="254" spans="2:22" x14ac:dyDescent="0.3">
      <c r="D254" s="31" t="s">
        <v>243</v>
      </c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</row>
    <row r="255" spans="2:22" x14ac:dyDescent="0.3">
      <c r="D255" s="31" t="s">
        <v>244</v>
      </c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</row>
    <row r="258" spans="2:21" x14ac:dyDescent="0.3">
      <c r="B258">
        <v>21</v>
      </c>
      <c r="C258" s="31" t="s">
        <v>250</v>
      </c>
      <c r="D258" s="31"/>
      <c r="E258" s="31"/>
      <c r="F258" s="31"/>
      <c r="G258" s="31"/>
      <c r="H258" s="31"/>
      <c r="I258" s="31"/>
      <c r="J258" s="31"/>
      <c r="K258" s="31"/>
      <c r="L258" s="31"/>
    </row>
    <row r="260" spans="2:21" x14ac:dyDescent="0.3">
      <c r="D260" s="31" t="s">
        <v>246</v>
      </c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</row>
    <row r="261" spans="2:21" x14ac:dyDescent="0.3">
      <c r="D261" s="31" t="s">
        <v>247</v>
      </c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</row>
    <row r="262" spans="2:21" x14ac:dyDescent="0.3">
      <c r="D262" s="31" t="s">
        <v>248</v>
      </c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</row>
    <row r="263" spans="2:21" x14ac:dyDescent="0.3">
      <c r="D263" s="31" t="s">
        <v>249</v>
      </c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</row>
    <row r="266" spans="2:21" x14ac:dyDescent="0.3">
      <c r="B266">
        <v>22</v>
      </c>
      <c r="C266" s="31" t="s">
        <v>251</v>
      </c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</row>
    <row r="268" spans="2:21" x14ac:dyDescent="0.3">
      <c r="D268" s="31" t="s">
        <v>252</v>
      </c>
      <c r="E268" s="31"/>
      <c r="F268" s="31"/>
      <c r="G268" s="31"/>
      <c r="H268" s="31"/>
      <c r="I268" s="31"/>
      <c r="J268" s="31"/>
    </row>
    <row r="269" spans="2:21" x14ac:dyDescent="0.3">
      <c r="D269" s="31" t="s">
        <v>253</v>
      </c>
      <c r="E269" s="31"/>
      <c r="F269" s="31"/>
      <c r="G269" s="31"/>
      <c r="H269" s="31"/>
      <c r="I269" s="31"/>
      <c r="J269" s="31"/>
      <c r="K269" s="31"/>
      <c r="L269" s="31"/>
      <c r="M269" s="31"/>
    </row>
    <row r="270" spans="2:21" x14ac:dyDescent="0.3">
      <c r="D270" s="31" t="s">
        <v>254</v>
      </c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</row>
    <row r="271" spans="2:21" x14ac:dyDescent="0.3">
      <c r="D271" s="31" t="s">
        <v>255</v>
      </c>
      <c r="E271" s="31"/>
      <c r="F271" s="31"/>
      <c r="G271" s="31"/>
      <c r="H271" s="31"/>
      <c r="I271" s="31"/>
      <c r="J271" s="31"/>
      <c r="K271" s="31"/>
      <c r="L271" s="31"/>
      <c r="M271" s="31"/>
      <c r="N271" s="31"/>
    </row>
    <row r="274" spans="2:22" x14ac:dyDescent="0.3">
      <c r="B274">
        <v>23</v>
      </c>
      <c r="C274" s="31" t="s">
        <v>256</v>
      </c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</row>
    <row r="276" spans="2:22" x14ac:dyDescent="0.3">
      <c r="D276" s="31" t="s">
        <v>257</v>
      </c>
      <c r="E276" s="31"/>
      <c r="F276" s="31"/>
      <c r="G276" s="31"/>
      <c r="H276" s="31"/>
      <c r="I276" s="31"/>
      <c r="J276" s="31"/>
      <c r="K276" s="31"/>
      <c r="L276" s="31"/>
      <c r="M276" s="5"/>
    </row>
    <row r="277" spans="2:22" x14ac:dyDescent="0.3">
      <c r="D277" s="31" t="s">
        <v>258</v>
      </c>
      <c r="E277" s="31"/>
      <c r="F277" s="31"/>
      <c r="G277" s="31"/>
      <c r="H277" s="31"/>
      <c r="I277" s="31"/>
      <c r="J277" s="31"/>
      <c r="K277" s="31"/>
      <c r="L277" s="31"/>
      <c r="M277" s="31"/>
      <c r="N277" s="31"/>
    </row>
    <row r="278" spans="2:22" x14ac:dyDescent="0.3">
      <c r="D278" s="31" t="s">
        <v>347</v>
      </c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</row>
    <row r="279" spans="2:22" x14ac:dyDescent="0.3">
      <c r="D279" s="37" t="s">
        <v>234</v>
      </c>
      <c r="E279" s="37"/>
      <c r="F279" s="37"/>
      <c r="G279" s="37"/>
      <c r="H279" s="37"/>
      <c r="I279" s="37"/>
      <c r="J279" s="37"/>
      <c r="K279" s="37"/>
      <c r="L279" s="37"/>
      <c r="M279" s="37"/>
      <c r="N279" s="37"/>
    </row>
    <row r="282" spans="2:22" x14ac:dyDescent="0.3">
      <c r="B282">
        <v>24</v>
      </c>
      <c r="C282" s="31" t="s">
        <v>260</v>
      </c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</row>
    <row r="284" spans="2:22" ht="28.8" customHeight="1" x14ac:dyDescent="0.3">
      <c r="D284" s="30" t="s">
        <v>261</v>
      </c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</row>
    <row r="285" spans="2:22" ht="28.8" customHeight="1" x14ac:dyDescent="0.3">
      <c r="D285" s="30" t="s">
        <v>262</v>
      </c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</row>
    <row r="286" spans="2:22" ht="28.8" customHeight="1" x14ac:dyDescent="0.3">
      <c r="D286" s="30" t="s">
        <v>263</v>
      </c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</row>
    <row r="287" spans="2:22" ht="14.4" customHeight="1" x14ac:dyDescent="0.3"/>
    <row r="288" spans="2:22" ht="28.8" customHeight="1" x14ac:dyDescent="0.3">
      <c r="D288" s="30" t="s">
        <v>264</v>
      </c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</row>
    <row r="289" spans="2:22" x14ac:dyDescent="0.3">
      <c r="D289" s="31" t="s">
        <v>265</v>
      </c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</row>
    <row r="290" spans="2:22" ht="28.8" customHeight="1" x14ac:dyDescent="0.3">
      <c r="D290" s="30" t="s">
        <v>266</v>
      </c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</row>
    <row r="293" spans="2:22" x14ac:dyDescent="0.3">
      <c r="B293">
        <v>25</v>
      </c>
      <c r="C293" s="31" t="s">
        <v>267</v>
      </c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</row>
    <row r="295" spans="2:22" ht="28.8" customHeight="1" x14ac:dyDescent="0.3">
      <c r="D295" s="30" t="s">
        <v>268</v>
      </c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</row>
    <row r="296" spans="2:22" ht="28.8" customHeight="1" x14ac:dyDescent="0.3">
      <c r="D296" s="30" t="s">
        <v>269</v>
      </c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</row>
    <row r="298" spans="2:22" ht="28.8" customHeight="1" x14ac:dyDescent="0.3">
      <c r="D298" s="30" t="s">
        <v>270</v>
      </c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</row>
    <row r="299" spans="2:22" x14ac:dyDescent="0.3">
      <c r="D299" s="30" t="s">
        <v>271</v>
      </c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</row>
    <row r="300" spans="2:22" x14ac:dyDescent="0.3"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</row>
    <row r="301" spans="2:22" ht="28.8" customHeight="1" x14ac:dyDescent="0.3">
      <c r="D301" s="30" t="s">
        <v>272</v>
      </c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</row>
    <row r="304" spans="2:22" x14ac:dyDescent="0.3">
      <c r="B304">
        <v>26</v>
      </c>
      <c r="C304" s="31" t="s">
        <v>201</v>
      </c>
      <c r="D304" s="31"/>
      <c r="E304" s="31"/>
      <c r="F304" s="31"/>
      <c r="G304" s="31"/>
      <c r="H304" s="31"/>
      <c r="I304" s="31"/>
      <c r="J304" s="31"/>
      <c r="K304" s="31"/>
      <c r="L304" s="31"/>
      <c r="M304" s="31"/>
    </row>
    <row r="306" spans="2:23" x14ac:dyDescent="0.3">
      <c r="D306" s="31" t="s">
        <v>273</v>
      </c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</row>
    <row r="307" spans="2:23" x14ac:dyDescent="0.3">
      <c r="D307" s="31" t="s">
        <v>274</v>
      </c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</row>
    <row r="308" spans="2:23" x14ac:dyDescent="0.3">
      <c r="D308" s="31" t="s">
        <v>275</v>
      </c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</row>
    <row r="310" spans="2:23" x14ac:dyDescent="0.3">
      <c r="D310" s="32" t="s">
        <v>276</v>
      </c>
      <c r="E310" s="32"/>
      <c r="F310" s="32"/>
      <c r="G310" s="32"/>
      <c r="H310" s="32"/>
      <c r="I310" s="32"/>
      <c r="J310" s="32"/>
      <c r="K310" s="32"/>
      <c r="L310" s="32"/>
      <c r="M310" s="32"/>
      <c r="N310" s="32"/>
    </row>
    <row r="313" spans="2:23" x14ac:dyDescent="0.3">
      <c r="B313">
        <v>27</v>
      </c>
      <c r="C313" s="31" t="s">
        <v>204</v>
      </c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</row>
    <row r="315" spans="2:23" ht="43.2" customHeight="1" x14ac:dyDescent="0.3">
      <c r="D315" s="35" t="s">
        <v>277</v>
      </c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</row>
    <row r="316" spans="2:23" x14ac:dyDescent="0.3">
      <c r="D316" s="32" t="s">
        <v>278</v>
      </c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</row>
    <row r="318" spans="2:23" ht="28.8" customHeight="1" x14ac:dyDescent="0.3">
      <c r="D318" s="30" t="s">
        <v>279</v>
      </c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</row>
    <row r="319" spans="2:23" x14ac:dyDescent="0.3">
      <c r="D319" s="32" t="s">
        <v>280</v>
      </c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</row>
    <row r="322" spans="2:24" x14ac:dyDescent="0.3">
      <c r="B322">
        <v>28</v>
      </c>
      <c r="C322" s="31" t="s">
        <v>207</v>
      </c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</row>
    <row r="324" spans="2:24" x14ac:dyDescent="0.3">
      <c r="D324" s="32" t="s">
        <v>281</v>
      </c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</row>
    <row r="325" spans="2:24" x14ac:dyDescent="0.3">
      <c r="D325" s="32" t="s">
        <v>282</v>
      </c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</row>
    <row r="327" spans="2:24" x14ac:dyDescent="0.3">
      <c r="D327" s="32" t="s">
        <v>283</v>
      </c>
      <c r="E327" s="32"/>
      <c r="F327" s="32"/>
      <c r="G327" s="32"/>
      <c r="H327" s="32"/>
      <c r="I327" s="32"/>
      <c r="J327" s="32"/>
      <c r="K327" s="32"/>
    </row>
    <row r="328" spans="2:24" ht="28.8" customHeight="1" x14ac:dyDescent="0.3">
      <c r="D328" s="34" t="s">
        <v>284</v>
      </c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</row>
    <row r="331" spans="2:24" x14ac:dyDescent="0.3">
      <c r="B331">
        <v>29</v>
      </c>
      <c r="C331" s="31" t="s">
        <v>289</v>
      </c>
      <c r="D331" s="31"/>
      <c r="E331" s="31"/>
      <c r="F331" s="31"/>
      <c r="G331" s="31"/>
      <c r="H331" s="31"/>
      <c r="I331" s="31"/>
      <c r="J331" s="31"/>
      <c r="K331" s="31"/>
      <c r="L331" s="31"/>
      <c r="M331" s="31"/>
    </row>
    <row r="333" spans="2:24" x14ac:dyDescent="0.3">
      <c r="D333" s="32" t="s">
        <v>285</v>
      </c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</row>
    <row r="334" spans="2:24" x14ac:dyDescent="0.3">
      <c r="D334" s="32" t="s">
        <v>286</v>
      </c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</row>
    <row r="335" spans="2:24" x14ac:dyDescent="0.3">
      <c r="D335" s="32" t="s">
        <v>287</v>
      </c>
      <c r="E335" s="32"/>
      <c r="F335" s="32"/>
      <c r="G335" s="32"/>
      <c r="H335" s="32"/>
      <c r="I335" s="32"/>
      <c r="J335" s="32"/>
      <c r="K335" s="32"/>
      <c r="L335" s="32"/>
      <c r="M335" s="32"/>
    </row>
    <row r="337" spans="2:22" x14ac:dyDescent="0.3">
      <c r="D337" s="31" t="s">
        <v>288</v>
      </c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</row>
    <row r="340" spans="2:22" x14ac:dyDescent="0.3">
      <c r="B340">
        <v>30</v>
      </c>
      <c r="C340" s="31" t="s">
        <v>290</v>
      </c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</row>
    <row r="342" spans="2:22" ht="28.8" customHeight="1" x14ac:dyDescent="0.3">
      <c r="D342" s="30" t="s">
        <v>291</v>
      </c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</row>
    <row r="343" spans="2:22" x14ac:dyDescent="0.3">
      <c r="D343" s="31" t="s">
        <v>292</v>
      </c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</row>
    <row r="345" spans="2:22" ht="28.8" customHeight="1" x14ac:dyDescent="0.3">
      <c r="D345" s="35" t="s">
        <v>293</v>
      </c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</row>
    <row r="346" spans="2:22" x14ac:dyDescent="0.3">
      <c r="D346" s="2" t="s">
        <v>294</v>
      </c>
    </row>
    <row r="349" spans="2:22" x14ac:dyDescent="0.3">
      <c r="B349">
        <v>31</v>
      </c>
      <c r="C349" s="31" t="s">
        <v>212</v>
      </c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</row>
    <row r="351" spans="2:22" x14ac:dyDescent="0.3">
      <c r="D351" s="31" t="s">
        <v>298</v>
      </c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</row>
    <row r="352" spans="2:22" x14ac:dyDescent="0.3">
      <c r="D352" s="32" t="s">
        <v>295</v>
      </c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</row>
    <row r="353" spans="1:22" x14ac:dyDescent="0.3">
      <c r="D353" s="32" t="s">
        <v>296</v>
      </c>
      <c r="E353" s="32"/>
      <c r="F353" s="32"/>
      <c r="G353" s="32"/>
      <c r="H353" s="32"/>
      <c r="I353" s="32"/>
      <c r="J353" s="32"/>
      <c r="K353" s="32"/>
      <c r="L353" s="32"/>
      <c r="M353" s="32"/>
    </row>
    <row r="355" spans="1:22" x14ac:dyDescent="0.3">
      <c r="D355" s="31" t="s">
        <v>297</v>
      </c>
      <c r="E355" s="31"/>
      <c r="F355" s="31"/>
      <c r="G355" s="31"/>
      <c r="H355" s="31"/>
      <c r="I355" s="31"/>
      <c r="J355" s="31"/>
      <c r="K355" s="31"/>
      <c r="L355" s="31"/>
      <c r="M355" s="31"/>
    </row>
    <row r="356" spans="1:22" x14ac:dyDescent="0.3">
      <c r="D356" s="32" t="s">
        <v>299</v>
      </c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</row>
    <row r="359" spans="1:22" ht="15.6" x14ac:dyDescent="0.3">
      <c r="A359" s="33" t="s">
        <v>322</v>
      </c>
      <c r="B359" s="33"/>
      <c r="C359" s="33"/>
    </row>
    <row r="362" spans="1:22" x14ac:dyDescent="0.3">
      <c r="B362">
        <v>32</v>
      </c>
      <c r="C362" s="31" t="s">
        <v>300</v>
      </c>
      <c r="D362" s="31"/>
      <c r="E362" s="31"/>
      <c r="F362" s="31"/>
      <c r="G362" s="31"/>
      <c r="H362" s="31"/>
      <c r="I362" s="31"/>
      <c r="J362" s="31"/>
      <c r="K362" s="31"/>
      <c r="L362" s="31"/>
      <c r="M362" s="31"/>
    </row>
    <row r="364" spans="1:22" ht="28.8" customHeight="1" x14ac:dyDescent="0.3">
      <c r="D364" s="30" t="s">
        <v>301</v>
      </c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</row>
    <row r="365" spans="1:22" ht="28.8" customHeight="1" x14ac:dyDescent="0.3">
      <c r="D365" s="30" t="s">
        <v>302</v>
      </c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</row>
    <row r="366" spans="1:22" ht="28.8" customHeight="1" x14ac:dyDescent="0.3">
      <c r="D366" s="30" t="s">
        <v>303</v>
      </c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</row>
    <row r="367" spans="1:22" x14ac:dyDescent="0.3">
      <c r="D367" s="31" t="s">
        <v>304</v>
      </c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</row>
    <row r="370" spans="2:22" x14ac:dyDescent="0.3">
      <c r="B370">
        <v>33</v>
      </c>
      <c r="C370" s="32" t="s">
        <v>309</v>
      </c>
      <c r="D370" s="32"/>
      <c r="E370" s="32"/>
      <c r="F370" s="32"/>
      <c r="G370" s="32"/>
      <c r="H370" s="32"/>
      <c r="I370" s="32"/>
    </row>
    <row r="372" spans="2:22" x14ac:dyDescent="0.3">
      <c r="D372" s="31" t="s">
        <v>310</v>
      </c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</row>
    <row r="373" spans="2:22" x14ac:dyDescent="0.3">
      <c r="D373" s="31" t="s">
        <v>311</v>
      </c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</row>
    <row r="374" spans="2:22" x14ac:dyDescent="0.3">
      <c r="D374" s="31" t="s">
        <v>312</v>
      </c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</row>
    <row r="375" spans="2:22" x14ac:dyDescent="0.3">
      <c r="D375" s="31" t="s">
        <v>313</v>
      </c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</row>
    <row r="378" spans="2:22" x14ac:dyDescent="0.3">
      <c r="B378">
        <v>34</v>
      </c>
      <c r="C378" s="31" t="s">
        <v>305</v>
      </c>
      <c r="D378" s="31"/>
      <c r="E378" s="31"/>
      <c r="F378" s="31"/>
      <c r="G378" s="31"/>
      <c r="H378" s="31"/>
    </row>
    <row r="380" spans="2:22" ht="43.2" customHeight="1" x14ac:dyDescent="0.3">
      <c r="D380" s="35" t="s">
        <v>306</v>
      </c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</row>
    <row r="381" spans="2:22" x14ac:dyDescent="0.3">
      <c r="D381" s="32" t="s">
        <v>307</v>
      </c>
      <c r="E381" s="32"/>
      <c r="F381" s="32"/>
      <c r="G381" s="32"/>
      <c r="H381" s="32"/>
      <c r="I381" s="32"/>
      <c r="J381" s="32"/>
    </row>
    <row r="384" spans="2:22" x14ac:dyDescent="0.3">
      <c r="B384">
        <v>35</v>
      </c>
      <c r="C384" s="32" t="s">
        <v>340</v>
      </c>
      <c r="D384" s="32"/>
      <c r="E384" s="32"/>
      <c r="F384" s="32"/>
      <c r="G384" s="32"/>
      <c r="H384" s="32"/>
      <c r="I384" s="32"/>
      <c r="J384" s="32"/>
      <c r="K384" s="32"/>
      <c r="L384" s="32"/>
    </row>
    <row r="386" spans="1:22" ht="28.8" customHeight="1" x14ac:dyDescent="0.3">
      <c r="D386" s="30" t="s">
        <v>308</v>
      </c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</row>
    <row r="387" spans="1:22" ht="28.8" customHeight="1" x14ac:dyDescent="0.3">
      <c r="D387" s="30" t="s">
        <v>314</v>
      </c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</row>
    <row r="388" spans="1:22" ht="28.8" customHeight="1" x14ac:dyDescent="0.3">
      <c r="D388" s="30" t="s">
        <v>315</v>
      </c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</row>
    <row r="389" spans="1:22" ht="28.8" customHeight="1" x14ac:dyDescent="0.3">
      <c r="D389" s="30" t="s">
        <v>316</v>
      </c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</row>
    <row r="391" spans="1:22" x14ac:dyDescent="0.3">
      <c r="D391" s="31" t="s">
        <v>317</v>
      </c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</row>
    <row r="392" spans="1:22" ht="28.8" customHeight="1" x14ac:dyDescent="0.3">
      <c r="D392" s="30" t="s">
        <v>318</v>
      </c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</row>
    <row r="393" spans="1:22" x14ac:dyDescent="0.3">
      <c r="D393" s="31" t="s">
        <v>319</v>
      </c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</row>
    <row r="394" spans="1:22" x14ac:dyDescent="0.3">
      <c r="D394" s="31" t="s">
        <v>320</v>
      </c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</row>
    <row r="396" spans="1:22" ht="28.8" customHeight="1" x14ac:dyDescent="0.3">
      <c r="D396" s="34" t="s">
        <v>321</v>
      </c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</row>
    <row r="399" spans="1:22" ht="15.6" x14ac:dyDescent="0.3">
      <c r="A399" s="33" t="s">
        <v>323</v>
      </c>
      <c r="B399" s="33"/>
      <c r="C399" s="33"/>
      <c r="D399" s="33"/>
    </row>
    <row r="402" spans="2:22" x14ac:dyDescent="0.3">
      <c r="B402">
        <v>36</v>
      </c>
      <c r="C402" s="31" t="s">
        <v>324</v>
      </c>
      <c r="D402" s="31"/>
      <c r="E402" s="31"/>
      <c r="F402" s="31"/>
      <c r="G402" s="31"/>
      <c r="H402" s="31"/>
      <c r="I402" s="31"/>
      <c r="J402" s="31"/>
      <c r="K402" s="31"/>
      <c r="L402" s="31"/>
      <c r="M402" s="31"/>
    </row>
    <row r="404" spans="2:22" ht="28.8" customHeight="1" x14ac:dyDescent="0.3">
      <c r="D404" s="30" t="s">
        <v>325</v>
      </c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</row>
    <row r="405" spans="2:22" x14ac:dyDescent="0.3">
      <c r="D405" s="31" t="s">
        <v>326</v>
      </c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</row>
    <row r="406" spans="2:22" x14ac:dyDescent="0.3">
      <c r="D406" s="32" t="s">
        <v>327</v>
      </c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</row>
    <row r="407" spans="2:22" x14ac:dyDescent="0.3">
      <c r="D407" s="32" t="s">
        <v>328</v>
      </c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</row>
    <row r="409" spans="2:22" x14ac:dyDescent="0.3">
      <c r="D409" s="32" t="s">
        <v>333</v>
      </c>
      <c r="E409" s="32"/>
      <c r="F409" s="32"/>
      <c r="G409" s="32"/>
      <c r="H409" s="32"/>
      <c r="I409" s="32"/>
      <c r="J409" s="32"/>
      <c r="K409" s="32"/>
    </row>
    <row r="410" spans="2:22" x14ac:dyDescent="0.3">
      <c r="D410" s="28"/>
      <c r="E410" s="28"/>
      <c r="F410" s="28"/>
      <c r="G410" s="28"/>
      <c r="H410" s="28"/>
      <c r="I410" s="28"/>
      <c r="J410" s="28"/>
      <c r="K410" s="28"/>
    </row>
    <row r="412" spans="2:22" x14ac:dyDescent="0.3">
      <c r="B412">
        <v>37</v>
      </c>
      <c r="C412" s="32" t="s">
        <v>329</v>
      </c>
      <c r="D412" s="32"/>
      <c r="E412" s="32"/>
      <c r="F412" s="32"/>
      <c r="G412" s="32"/>
      <c r="H412" s="32"/>
      <c r="I412" s="32"/>
    </row>
    <row r="414" spans="2:22" x14ac:dyDescent="0.3">
      <c r="D414" s="32" t="s">
        <v>100</v>
      </c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</row>
    <row r="415" spans="2:22" x14ac:dyDescent="0.3">
      <c r="D415" s="32" t="s">
        <v>330</v>
      </c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</row>
    <row r="416" spans="2:22" x14ac:dyDescent="0.3">
      <c r="D416" s="32" t="s">
        <v>331</v>
      </c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</row>
    <row r="417" spans="2:22" x14ac:dyDescent="0.3">
      <c r="D417" s="32" t="s">
        <v>332</v>
      </c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</row>
    <row r="419" spans="2:22" ht="28.8" customHeight="1" x14ac:dyDescent="0.3">
      <c r="D419" s="34" t="s">
        <v>334</v>
      </c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</row>
    <row r="422" spans="2:22" x14ac:dyDescent="0.3">
      <c r="B422">
        <v>38</v>
      </c>
      <c r="C422" s="31" t="s">
        <v>305</v>
      </c>
      <c r="D422" s="31"/>
      <c r="E422" s="31"/>
      <c r="F422" s="31"/>
      <c r="G422" s="31"/>
      <c r="H422" s="31"/>
    </row>
    <row r="424" spans="2:22" ht="28.8" customHeight="1" x14ac:dyDescent="0.3">
      <c r="D424" s="34" t="s">
        <v>335</v>
      </c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</row>
    <row r="427" spans="2:22" x14ac:dyDescent="0.3">
      <c r="B427">
        <v>39</v>
      </c>
      <c r="C427" s="32" t="s">
        <v>340</v>
      </c>
      <c r="D427" s="32"/>
      <c r="E427" s="32"/>
      <c r="F427" s="32"/>
      <c r="G427" s="32"/>
      <c r="H427" s="32"/>
      <c r="I427" s="32"/>
      <c r="J427" s="32"/>
      <c r="K427" s="32"/>
      <c r="L427" s="32"/>
    </row>
    <row r="429" spans="2:22" ht="28.8" customHeight="1" x14ac:dyDescent="0.3">
      <c r="D429" s="30" t="s">
        <v>337</v>
      </c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</row>
    <row r="430" spans="2:22" x14ac:dyDescent="0.3">
      <c r="D430" s="31" t="s">
        <v>336</v>
      </c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</row>
    <row r="431" spans="2:22" ht="57.6" customHeight="1" x14ac:dyDescent="0.3">
      <c r="D431" s="30" t="s">
        <v>339</v>
      </c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</row>
    <row r="432" spans="2:22" ht="28.8" customHeight="1" x14ac:dyDescent="0.3">
      <c r="D432" s="30" t="s">
        <v>338</v>
      </c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</row>
    <row r="434" spans="1:22" x14ac:dyDescent="0.3">
      <c r="D434" s="31" t="s">
        <v>341</v>
      </c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</row>
    <row r="435" spans="1:22" ht="43.2" customHeight="1" x14ac:dyDescent="0.3">
      <c r="D435" s="30" t="s">
        <v>342</v>
      </c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</row>
    <row r="436" spans="1:22" ht="28.8" customHeight="1" x14ac:dyDescent="0.3">
      <c r="D436" s="30" t="s">
        <v>343</v>
      </c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</row>
    <row r="437" spans="1:22" ht="28.8" customHeight="1" x14ac:dyDescent="0.3">
      <c r="D437" s="30" t="s">
        <v>344</v>
      </c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</row>
    <row r="439" spans="1:22" x14ac:dyDescent="0.3">
      <c r="D439" s="32" t="s">
        <v>333</v>
      </c>
      <c r="E439" s="32"/>
      <c r="F439" s="32"/>
      <c r="G439" s="32"/>
      <c r="H439" s="32"/>
      <c r="I439" s="32"/>
      <c r="J439" s="32"/>
      <c r="K439" s="32"/>
    </row>
    <row r="442" spans="1:22" ht="15.6" x14ac:dyDescent="0.3">
      <c r="A442" s="33" t="s">
        <v>345</v>
      </c>
      <c r="B442" s="33"/>
      <c r="C442" s="33"/>
      <c r="D442" s="33"/>
      <c r="E442" s="33"/>
      <c r="F442" s="33"/>
    </row>
    <row r="444" spans="1:22" ht="28.8" customHeight="1" x14ac:dyDescent="0.3">
      <c r="D444" s="34" t="s">
        <v>346</v>
      </c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</row>
  </sheetData>
  <mergeCells count="226">
    <mergeCell ref="D246:N246"/>
    <mergeCell ref="D237:M237"/>
    <mergeCell ref="D238:P238"/>
    <mergeCell ref="D239:N239"/>
    <mergeCell ref="D231:R231"/>
    <mergeCell ref="D230:U230"/>
    <mergeCell ref="D236:J236"/>
    <mergeCell ref="D223:S223"/>
    <mergeCell ref="D222:S222"/>
    <mergeCell ref="D220:T220"/>
    <mergeCell ref="D228:R228"/>
    <mergeCell ref="D212:V212"/>
    <mergeCell ref="A56:D56"/>
    <mergeCell ref="A215:C215"/>
    <mergeCell ref="D221:V221"/>
    <mergeCell ref="C201:O201"/>
    <mergeCell ref="D203:W203"/>
    <mergeCell ref="D205:W205"/>
    <mergeCell ref="D210:V210"/>
    <mergeCell ref="D189:V189"/>
    <mergeCell ref="D191:V191"/>
    <mergeCell ref="C194:M194"/>
    <mergeCell ref="D196:W196"/>
    <mergeCell ref="D198:Y198"/>
    <mergeCell ref="D177:Y177"/>
    <mergeCell ref="C180:O180"/>
    <mergeCell ref="D182:W182"/>
    <mergeCell ref="D184:W184"/>
    <mergeCell ref="D164:W164"/>
    <mergeCell ref="D166:U166"/>
    <mergeCell ref="D167:V167"/>
    <mergeCell ref="C173:M173"/>
    <mergeCell ref="D175:W175"/>
    <mergeCell ref="D159:W159"/>
    <mergeCell ref="D158:W158"/>
    <mergeCell ref="D161:T161"/>
    <mergeCell ref="D162:W162"/>
    <mergeCell ref="D154:W154"/>
    <mergeCell ref="D156:W156"/>
    <mergeCell ref="D143:W143"/>
    <mergeCell ref="C148:R148"/>
    <mergeCell ref="D150:V150"/>
    <mergeCell ref="D145:W145"/>
    <mergeCell ref="D152:W152"/>
    <mergeCell ref="D133:V133"/>
    <mergeCell ref="D135:W135"/>
    <mergeCell ref="D137:V137"/>
    <mergeCell ref="D139:W139"/>
    <mergeCell ref="D141:W141"/>
    <mergeCell ref="D122:P122"/>
    <mergeCell ref="D124:R124"/>
    <mergeCell ref="D126:V126"/>
    <mergeCell ref="D131:W131"/>
    <mergeCell ref="D116:P116"/>
    <mergeCell ref="D117:O117"/>
    <mergeCell ref="D118:P118"/>
    <mergeCell ref="D120:P120"/>
    <mergeCell ref="D121:N121"/>
    <mergeCell ref="D107:V107"/>
    <mergeCell ref="D109:W109"/>
    <mergeCell ref="C112:W112"/>
    <mergeCell ref="D114:S114"/>
    <mergeCell ref="D115:Q115"/>
    <mergeCell ref="D101:R101"/>
    <mergeCell ref="D103:V103"/>
    <mergeCell ref="D104:W104"/>
    <mergeCell ref="D105:T105"/>
    <mergeCell ref="D106:W106"/>
    <mergeCell ref="D96:M96"/>
    <mergeCell ref="D97:K97"/>
    <mergeCell ref="D98:P98"/>
    <mergeCell ref="D99:P99"/>
    <mergeCell ref="D100:R100"/>
    <mergeCell ref="D87:P87"/>
    <mergeCell ref="D89:R89"/>
    <mergeCell ref="D91:V91"/>
    <mergeCell ref="C94:Q94"/>
    <mergeCell ref="D69:W69"/>
    <mergeCell ref="D71:W71"/>
    <mergeCell ref="D72:V72"/>
    <mergeCell ref="D79:S79"/>
    <mergeCell ref="D80:Q80"/>
    <mergeCell ref="D81:P81"/>
    <mergeCell ref="D82:O82"/>
    <mergeCell ref="D83:P83"/>
    <mergeCell ref="D74:W74"/>
    <mergeCell ref="C77:W77"/>
    <mergeCell ref="C258:L258"/>
    <mergeCell ref="D260:R260"/>
    <mergeCell ref="D262:U262"/>
    <mergeCell ref="D8:Q8"/>
    <mergeCell ref="D10:I10"/>
    <mergeCell ref="E11:J11"/>
    <mergeCell ref="D25:Q25"/>
    <mergeCell ref="E31:R31"/>
    <mergeCell ref="C242:S242"/>
    <mergeCell ref="C218:L218"/>
    <mergeCell ref="C226:L226"/>
    <mergeCell ref="C234:N234"/>
    <mergeCell ref="D64:P64"/>
    <mergeCell ref="D65:R65"/>
    <mergeCell ref="D66:R66"/>
    <mergeCell ref="D68:V68"/>
    <mergeCell ref="D70:T70"/>
    <mergeCell ref="D63:U63"/>
    <mergeCell ref="E37:S37"/>
    <mergeCell ref="E44:T44"/>
    <mergeCell ref="D50:T50"/>
    <mergeCell ref="D51:T51"/>
    <mergeCell ref="D85:P85"/>
    <mergeCell ref="D86:N86"/>
    <mergeCell ref="D298:V298"/>
    <mergeCell ref="D276:L276"/>
    <mergeCell ref="D278:O278"/>
    <mergeCell ref="D279:N279"/>
    <mergeCell ref="D277:N277"/>
    <mergeCell ref="C129:S129"/>
    <mergeCell ref="C282:R282"/>
    <mergeCell ref="D284:V284"/>
    <mergeCell ref="D285:V285"/>
    <mergeCell ref="D263:R263"/>
    <mergeCell ref="D261:U261"/>
    <mergeCell ref="C266:N266"/>
    <mergeCell ref="D268:J268"/>
    <mergeCell ref="D269:M269"/>
    <mergeCell ref="D270:P270"/>
    <mergeCell ref="D271:N271"/>
    <mergeCell ref="C274:S274"/>
    <mergeCell ref="D244:L244"/>
    <mergeCell ref="D245:O245"/>
    <mergeCell ref="C250:M250"/>
    <mergeCell ref="D252:V252"/>
    <mergeCell ref="D253:V253"/>
    <mergeCell ref="D254:S254"/>
    <mergeCell ref="D255:S255"/>
    <mergeCell ref="D316:Q316"/>
    <mergeCell ref="D318:V318"/>
    <mergeCell ref="D319:S319"/>
    <mergeCell ref="C187:O187"/>
    <mergeCell ref="C322:O322"/>
    <mergeCell ref="D324:V324"/>
    <mergeCell ref="D325:V325"/>
    <mergeCell ref="D327:K327"/>
    <mergeCell ref="D299:V300"/>
    <mergeCell ref="D301:V301"/>
    <mergeCell ref="C304:M304"/>
    <mergeCell ref="D306:O306"/>
    <mergeCell ref="D307:P307"/>
    <mergeCell ref="D308:R308"/>
    <mergeCell ref="C313:O313"/>
    <mergeCell ref="D310:N310"/>
    <mergeCell ref="D315:W315"/>
    <mergeCell ref="D286:V286"/>
    <mergeCell ref="C293:S293"/>
    <mergeCell ref="D288:V288"/>
    <mergeCell ref="D289:P289"/>
    <mergeCell ref="D290:V290"/>
    <mergeCell ref="D295:V295"/>
    <mergeCell ref="D296:V296"/>
    <mergeCell ref="D328:X328"/>
    <mergeCell ref="C331:M331"/>
    <mergeCell ref="D333:S333"/>
    <mergeCell ref="D334:Q334"/>
    <mergeCell ref="D335:M335"/>
    <mergeCell ref="D337:O337"/>
    <mergeCell ref="C340:O340"/>
    <mergeCell ref="D342:V342"/>
    <mergeCell ref="D343:P343"/>
    <mergeCell ref="D345:V345"/>
    <mergeCell ref="C349:O349"/>
    <mergeCell ref="D351:R351"/>
    <mergeCell ref="D352:R352"/>
    <mergeCell ref="D353:M353"/>
    <mergeCell ref="D355:M355"/>
    <mergeCell ref="D356:T356"/>
    <mergeCell ref="A359:C359"/>
    <mergeCell ref="C362:M362"/>
    <mergeCell ref="D392:V392"/>
    <mergeCell ref="D393:V393"/>
    <mergeCell ref="D394:U394"/>
    <mergeCell ref="D364:V364"/>
    <mergeCell ref="D365:V365"/>
    <mergeCell ref="D366:V366"/>
    <mergeCell ref="D367:Q367"/>
    <mergeCell ref="C378:H378"/>
    <mergeCell ref="D380:V380"/>
    <mergeCell ref="D381:J381"/>
    <mergeCell ref="D386:V386"/>
    <mergeCell ref="C370:I370"/>
    <mergeCell ref="D372:T372"/>
    <mergeCell ref="D373:U373"/>
    <mergeCell ref="D374:R374"/>
    <mergeCell ref="D375:R375"/>
    <mergeCell ref="C384:L384"/>
    <mergeCell ref="D434:R434"/>
    <mergeCell ref="D435:V435"/>
    <mergeCell ref="D436:V436"/>
    <mergeCell ref="D414:Q414"/>
    <mergeCell ref="D415:T415"/>
    <mergeCell ref="D416:S416"/>
    <mergeCell ref="D417:Q417"/>
    <mergeCell ref="D409:K409"/>
    <mergeCell ref="D419:V419"/>
    <mergeCell ref="C422:H422"/>
    <mergeCell ref="D424:V424"/>
    <mergeCell ref="D396:V396"/>
    <mergeCell ref="A399:D399"/>
    <mergeCell ref="C402:M402"/>
    <mergeCell ref="D404:V404"/>
    <mergeCell ref="D405:U405"/>
    <mergeCell ref="D406:T406"/>
    <mergeCell ref="D407:T407"/>
    <mergeCell ref="C412:I412"/>
    <mergeCell ref="D387:V387"/>
    <mergeCell ref="D388:V388"/>
    <mergeCell ref="D389:V389"/>
    <mergeCell ref="D391:P391"/>
    <mergeCell ref="D437:V437"/>
    <mergeCell ref="D439:K439"/>
    <mergeCell ref="A442:F442"/>
    <mergeCell ref="D444:V444"/>
    <mergeCell ref="D429:V429"/>
    <mergeCell ref="D430:U430"/>
    <mergeCell ref="D431:V431"/>
    <mergeCell ref="D432:V432"/>
    <mergeCell ref="C427:L4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83557-0C62-478C-89FD-9D65748D4C78}">
  <dimension ref="C4:I8"/>
  <sheetViews>
    <sheetView workbookViewId="0">
      <selection activeCell="D5" sqref="D5"/>
    </sheetView>
  </sheetViews>
  <sheetFormatPr defaultRowHeight="14.4" x14ac:dyDescent="0.3"/>
  <cols>
    <col min="4" max="4" width="17.5546875" customWidth="1"/>
    <col min="5" max="5" width="20.21875" customWidth="1"/>
    <col min="6" max="6" width="15.33203125" customWidth="1"/>
    <col min="7" max="7" width="16.6640625" customWidth="1"/>
    <col min="8" max="8" width="19.33203125" customWidth="1"/>
    <col min="9" max="9" width="14.44140625" bestFit="1" customWidth="1"/>
    <col min="15" max="15" width="12" bestFit="1" customWidth="1"/>
  </cols>
  <sheetData>
    <row r="4" spans="3:9" x14ac:dyDescent="0.3">
      <c r="C4" s="2" t="s">
        <v>26</v>
      </c>
      <c r="D4" s="2" t="s">
        <v>81</v>
      </c>
      <c r="E4" s="2" t="s">
        <v>82</v>
      </c>
      <c r="F4" s="2" t="s">
        <v>83</v>
      </c>
      <c r="G4" s="2" t="s">
        <v>84</v>
      </c>
      <c r="H4" s="2" t="s">
        <v>85</v>
      </c>
      <c r="I4" s="2" t="s">
        <v>86</v>
      </c>
    </row>
    <row r="5" spans="3:9" x14ac:dyDescent="0.3">
      <c r="C5" t="s">
        <v>27</v>
      </c>
      <c r="D5" s="6">
        <f>SUMIFS(receipts[Actuals],receipts[Account-Type],"Revenue",receipts[Year],C5)</f>
        <v>14284513.700000001</v>
      </c>
      <c r="E5" s="6">
        <f>SUMIFS(Expenses[Actuals],Expenses[Account-Type],"Revenue",Expenses[Year],C5)</f>
        <v>20153142.770000003</v>
      </c>
      <c r="F5" s="6">
        <f>D5-E5</f>
        <v>-5868629.0700000022</v>
      </c>
      <c r="G5" s="6">
        <f>SUMIFS(receipts[Actuals],receipts[Account-Type],"Capital",receipts[Year],C5)</f>
        <v>8484304.709999999</v>
      </c>
      <c r="H5" s="6">
        <f>SUMIFS(Expenses[Actuals],Expenses[Account-Type],"Capital",Expenses[Year],C5)</f>
        <v>7288250.5200000005</v>
      </c>
      <c r="I5" s="6">
        <f>(D5+G5)-(E5+H5)</f>
        <v>-4672574.8800000027</v>
      </c>
    </row>
    <row r="6" spans="3:9" x14ac:dyDescent="0.3">
      <c r="C6" t="s">
        <v>78</v>
      </c>
      <c r="D6" s="6">
        <f>SUMIFS(receipts[Actuals],receipts[Account-Type],"Revenue",receipts[Year],C6)</f>
        <v>19618183.329999998</v>
      </c>
      <c r="E6" s="6">
        <f>SUMIFS(Expenses[Actuals],Expenses[Account-Type],"Revenue",Expenses[Year],C6)</f>
        <v>23994171.079999994</v>
      </c>
      <c r="F6" s="6">
        <f>D6-E6</f>
        <v>-4375987.7499999963</v>
      </c>
      <c r="G6" s="6">
        <f>SUMIFS(receipts[Actuals],receipts[Account-Type],"Capital",receipts[Year],C6)</f>
        <v>8077358.9100000001</v>
      </c>
      <c r="H6" s="6">
        <f>SUMIFS(Expenses[Actuals],Expenses[Account-Type],"Capital",Expenses[Year],C6)</f>
        <v>8404923.1600000001</v>
      </c>
      <c r="I6" s="6">
        <f t="shared" ref="I6:I8" si="0">(D6+G6)-(E6+H6)</f>
        <v>-4703551.9999999963</v>
      </c>
    </row>
    <row r="7" spans="3:9" x14ac:dyDescent="0.3">
      <c r="C7" t="s">
        <v>79</v>
      </c>
      <c r="D7" s="6">
        <f>SUMIFS(receipts[Actuals],receipts[Account-Type],"Revenue",receipts[Year],C7)</f>
        <v>22907975.23</v>
      </c>
      <c r="E7" s="6">
        <f>SUMIFS(Expenses[Actuals],Expenses[Account-Type],"Revenue",Expenses[Year],C7)</f>
        <v>24866159.800000004</v>
      </c>
      <c r="F7" s="6">
        <f t="shared" ref="F7:F8" si="1">D7-E7</f>
        <v>-1958184.570000004</v>
      </c>
      <c r="G7" s="6">
        <f>SUMIFS(receipts[Actuals],receipts[Account-Type],"Capital",receipts[Year],C7)</f>
        <v>4502923.51</v>
      </c>
      <c r="H7" s="6">
        <f>SUMIFS(Expenses[Actuals],Expenses[Account-Type],"Capital",Expenses[Year],C7)</f>
        <v>9588788.9000000004</v>
      </c>
      <c r="I7" s="6">
        <f t="shared" si="0"/>
        <v>-7044049.9600000009</v>
      </c>
    </row>
    <row r="8" spans="3:9" x14ac:dyDescent="0.3">
      <c r="C8" t="s">
        <v>80</v>
      </c>
      <c r="D8" s="6">
        <f>SUMIFS(receipts[Actuals],receipts[Account-Type],"Revenue",receipts[Year],C8)</f>
        <v>23334287.730000004</v>
      </c>
      <c r="E8" s="6">
        <f>SUMIFS(Expenses[Actuals],Expenses[Account-Type],"Revenue",Expenses[Year],C8)</f>
        <v>27701957.799999997</v>
      </c>
      <c r="F8" s="6">
        <f t="shared" si="1"/>
        <v>-4367670.0699999928</v>
      </c>
      <c r="G8" s="6">
        <f>SUMIFS(receipts[Actuals],receipts[Account-Type],"Capital",receipts[Year],C8)</f>
        <v>9062202.0500000026</v>
      </c>
      <c r="H8" s="6">
        <f>SUMIFS(Expenses[Actuals],Expenses[Account-Type],"Capital",Expenses[Year],C8)</f>
        <v>10533358.74</v>
      </c>
      <c r="I8" s="6">
        <f t="shared" si="0"/>
        <v>-5838826.7599999905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9537-FE9A-407C-AE6B-3EF5AD19C8B0}">
  <dimension ref="A1:L30"/>
  <sheetViews>
    <sheetView workbookViewId="0">
      <selection activeCell="B7" sqref="B7"/>
    </sheetView>
  </sheetViews>
  <sheetFormatPr defaultRowHeight="14.4" x14ac:dyDescent="0.3"/>
  <cols>
    <col min="1" max="1" width="49.5546875" bestFit="1" customWidth="1"/>
    <col min="2" max="2" width="25.21875" bestFit="1" customWidth="1"/>
    <col min="3" max="3" width="16.5546875" bestFit="1" customWidth="1"/>
    <col min="4" max="4" width="20.5546875" bestFit="1" customWidth="1"/>
    <col min="5" max="5" width="36.109375" bestFit="1" customWidth="1"/>
    <col min="6" max="6" width="47.6640625" bestFit="1" customWidth="1"/>
    <col min="7" max="7" width="20.5546875" bestFit="1" customWidth="1"/>
    <col min="8" max="8" width="37" bestFit="1" customWidth="1"/>
    <col min="9" max="9" width="39.33203125" bestFit="1" customWidth="1"/>
    <col min="10" max="10" width="20.5546875" bestFit="1" customWidth="1"/>
    <col min="11" max="11" width="28.88671875" bestFit="1" customWidth="1"/>
    <col min="12" max="12" width="57.21875" bestFit="1" customWidth="1"/>
    <col min="13" max="13" width="25.6640625" bestFit="1" customWidth="1"/>
    <col min="14" max="14" width="19" bestFit="1" customWidth="1"/>
  </cols>
  <sheetData>
    <row r="1" spans="1:12" x14ac:dyDescent="0.3">
      <c r="A1" s="4" t="s">
        <v>26</v>
      </c>
      <c r="B1" t="s">
        <v>235</v>
      </c>
    </row>
    <row r="2" spans="1:12" x14ac:dyDescent="0.3">
      <c r="A2" s="4" t="s">
        <v>20</v>
      </c>
      <c r="B2" t="s">
        <v>235</v>
      </c>
      <c r="F2" s="8"/>
    </row>
    <row r="4" spans="1:12" x14ac:dyDescent="0.3">
      <c r="A4" s="4" t="s">
        <v>87</v>
      </c>
      <c r="B4" t="s">
        <v>89</v>
      </c>
    </row>
    <row r="5" spans="1:12" x14ac:dyDescent="0.3">
      <c r="A5" s="5" t="s">
        <v>73</v>
      </c>
      <c r="B5" s="6">
        <v>156616491</v>
      </c>
    </row>
    <row r="6" spans="1:12" x14ac:dyDescent="0.3">
      <c r="A6" s="5" t="s">
        <v>34</v>
      </c>
      <c r="B6" s="29">
        <v>30863226.82</v>
      </c>
    </row>
    <row r="7" spans="1:12" x14ac:dyDescent="0.3">
      <c r="A7" s="5" t="s">
        <v>28</v>
      </c>
      <c r="B7" s="6">
        <v>27753509.939999994</v>
      </c>
    </row>
    <row r="8" spans="1:12" x14ac:dyDescent="0.3">
      <c r="A8" s="5" t="s">
        <v>48</v>
      </c>
      <c r="B8" s="6">
        <v>25486639.41</v>
      </c>
    </row>
    <row r="9" spans="1:12" x14ac:dyDescent="0.3">
      <c r="A9" s="5" t="s">
        <v>36</v>
      </c>
      <c r="B9" s="6">
        <v>25418500.429999996</v>
      </c>
    </row>
    <row r="10" spans="1:12" x14ac:dyDescent="0.3">
      <c r="A10" s="5" t="s">
        <v>70</v>
      </c>
      <c r="B10" s="6">
        <v>21278978.050000001</v>
      </c>
    </row>
    <row r="11" spans="1:12" x14ac:dyDescent="0.3">
      <c r="A11" s="5" t="s">
        <v>57</v>
      </c>
      <c r="B11" s="6">
        <v>12755262.949999999</v>
      </c>
    </row>
    <row r="12" spans="1:12" x14ac:dyDescent="0.3">
      <c r="A12" s="5" t="s">
        <v>59</v>
      </c>
      <c r="B12" s="6">
        <v>7626193.7699999996</v>
      </c>
      <c r="L12" s="6"/>
    </row>
    <row r="13" spans="1:12" x14ac:dyDescent="0.3">
      <c r="A13" s="5" t="s">
        <v>46</v>
      </c>
      <c r="B13" s="6">
        <v>2542367.1100000003</v>
      </c>
    </row>
    <row r="14" spans="1:12" x14ac:dyDescent="0.3">
      <c r="A14" s="5" t="s">
        <v>68</v>
      </c>
      <c r="B14" s="6">
        <v>2486861</v>
      </c>
    </row>
    <row r="15" spans="1:12" x14ac:dyDescent="0.3">
      <c r="A15" s="5" t="s">
        <v>63</v>
      </c>
      <c r="B15" s="6">
        <v>1278568.5</v>
      </c>
    </row>
    <row r="16" spans="1:12" x14ac:dyDescent="0.3">
      <c r="A16" s="5" t="s">
        <v>65</v>
      </c>
      <c r="B16" s="6">
        <v>868212.52</v>
      </c>
    </row>
    <row r="17" spans="1:10" x14ac:dyDescent="0.3">
      <c r="A17" s="5" t="s">
        <v>75</v>
      </c>
      <c r="B17" s="6">
        <v>3457</v>
      </c>
    </row>
    <row r="18" spans="1:10" x14ac:dyDescent="0.3">
      <c r="A18" s="5" t="s">
        <v>61</v>
      </c>
      <c r="B18" s="6">
        <v>2000</v>
      </c>
    </row>
    <row r="19" spans="1:10" x14ac:dyDescent="0.3">
      <c r="A19" s="5" t="s">
        <v>88</v>
      </c>
      <c r="B19" s="6">
        <v>314980268.5</v>
      </c>
    </row>
    <row r="20" spans="1:10" x14ac:dyDescent="0.3">
      <c r="C20" s="8"/>
      <c r="D20" s="8"/>
      <c r="E20" s="8"/>
      <c r="F20" s="8"/>
    </row>
    <row r="29" spans="1:10" x14ac:dyDescent="0.3">
      <c r="F29" s="6"/>
      <c r="I29" s="6"/>
    </row>
    <row r="30" spans="1:10" x14ac:dyDescent="0.3">
      <c r="D30" s="14"/>
      <c r="G30" s="6"/>
      <c r="J30" s="6"/>
    </row>
  </sheetData>
  <phoneticPr fontId="2" type="noConversion"/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C311-FDF0-41BE-874F-7831D1261492}">
  <dimension ref="A1:I42"/>
  <sheetViews>
    <sheetView workbookViewId="0">
      <selection activeCell="D42" sqref="D42"/>
    </sheetView>
  </sheetViews>
  <sheetFormatPr defaultRowHeight="14.4" x14ac:dyDescent="0.3"/>
  <cols>
    <col min="1" max="1" width="67.5546875" bestFit="1" customWidth="1"/>
    <col min="2" max="2" width="26.109375" bestFit="1" customWidth="1"/>
    <col min="3" max="3" width="16.5546875" bestFit="1" customWidth="1"/>
    <col min="4" max="4" width="20.5546875" bestFit="1" customWidth="1"/>
    <col min="5" max="5" width="31" bestFit="1" customWidth="1"/>
    <col min="6" max="6" width="47.6640625" bestFit="1" customWidth="1"/>
    <col min="7" max="7" width="20.5546875" bestFit="1" customWidth="1"/>
    <col min="8" max="8" width="30.33203125" bestFit="1" customWidth="1"/>
    <col min="9" max="9" width="39.33203125" bestFit="1" customWidth="1"/>
    <col min="10" max="10" width="20.5546875" bestFit="1" customWidth="1"/>
    <col min="11" max="11" width="30.33203125" bestFit="1" customWidth="1"/>
  </cols>
  <sheetData>
    <row r="1" spans="1:2" x14ac:dyDescent="0.3">
      <c r="A1" s="4" t="s">
        <v>26</v>
      </c>
      <c r="B1" t="s">
        <v>235</v>
      </c>
    </row>
    <row r="2" spans="1:2" x14ac:dyDescent="0.3">
      <c r="A2" s="4" t="s">
        <v>20</v>
      </c>
      <c r="B2" t="s">
        <v>235</v>
      </c>
    </row>
    <row r="4" spans="1:2" x14ac:dyDescent="0.3">
      <c r="A4" s="4" t="s">
        <v>87</v>
      </c>
      <c r="B4" t="s">
        <v>90</v>
      </c>
    </row>
    <row r="5" spans="1:2" x14ac:dyDescent="0.3">
      <c r="A5" s="5" t="s">
        <v>73</v>
      </c>
      <c r="B5" s="6">
        <v>156616491</v>
      </c>
    </row>
    <row r="6" spans="1:2" x14ac:dyDescent="0.3">
      <c r="A6" s="5" t="s">
        <v>34</v>
      </c>
      <c r="B6" s="6">
        <v>31611489.089999996</v>
      </c>
    </row>
    <row r="7" spans="1:2" x14ac:dyDescent="0.3">
      <c r="A7" s="12" t="s">
        <v>35</v>
      </c>
      <c r="B7" s="6">
        <v>31611489.089999996</v>
      </c>
    </row>
    <row r="8" spans="1:2" x14ac:dyDescent="0.3">
      <c r="A8" s="5" t="s">
        <v>28</v>
      </c>
      <c r="B8" s="6">
        <v>27643503.039999999</v>
      </c>
    </row>
    <row r="9" spans="1:2" x14ac:dyDescent="0.3">
      <c r="A9" s="5" t="s">
        <v>36</v>
      </c>
      <c r="B9" s="6">
        <v>25977868.629999992</v>
      </c>
    </row>
    <row r="10" spans="1:2" x14ac:dyDescent="0.3">
      <c r="A10" s="5" t="s">
        <v>48</v>
      </c>
      <c r="B10" s="6">
        <v>25648181.469999995</v>
      </c>
    </row>
    <row r="11" spans="1:2" x14ac:dyDescent="0.3">
      <c r="A11" s="5" t="s">
        <v>70</v>
      </c>
      <c r="B11" s="6">
        <v>21278978.050000001</v>
      </c>
    </row>
    <row r="12" spans="1:2" x14ac:dyDescent="0.3">
      <c r="A12" s="5" t="s">
        <v>57</v>
      </c>
      <c r="B12" s="6">
        <v>12458257.879999999</v>
      </c>
    </row>
    <row r="13" spans="1:2" x14ac:dyDescent="0.3">
      <c r="A13" s="5" t="s">
        <v>59</v>
      </c>
      <c r="B13" s="6">
        <v>7823943.0399999991</v>
      </c>
    </row>
    <row r="14" spans="1:2" x14ac:dyDescent="0.3">
      <c r="A14" s="5" t="s">
        <v>46</v>
      </c>
      <c r="B14" s="6">
        <v>2564268.37</v>
      </c>
    </row>
    <row r="15" spans="1:2" x14ac:dyDescent="0.3">
      <c r="A15" s="12" t="s">
        <v>47</v>
      </c>
      <c r="B15" s="6">
        <v>2564268.37</v>
      </c>
    </row>
    <row r="16" spans="1:2" x14ac:dyDescent="0.3">
      <c r="A16" s="5" t="s">
        <v>68</v>
      </c>
      <c r="B16" s="6">
        <v>2486861</v>
      </c>
    </row>
    <row r="17" spans="1:2" x14ac:dyDescent="0.3">
      <c r="A17" s="5" t="s">
        <v>63</v>
      </c>
      <c r="B17" s="6">
        <v>1317416.93</v>
      </c>
    </row>
    <row r="18" spans="1:2" x14ac:dyDescent="0.3">
      <c r="A18" s="5" t="s">
        <v>65</v>
      </c>
      <c r="B18" s="6">
        <v>847341.44000000006</v>
      </c>
    </row>
    <row r="19" spans="1:2" x14ac:dyDescent="0.3">
      <c r="A19" s="5" t="s">
        <v>75</v>
      </c>
      <c r="B19" s="6">
        <v>3457</v>
      </c>
    </row>
    <row r="20" spans="1:2" x14ac:dyDescent="0.3">
      <c r="A20" s="5" t="s">
        <v>61</v>
      </c>
      <c r="B20" s="6">
        <v>2000</v>
      </c>
    </row>
    <row r="21" spans="1:2" x14ac:dyDescent="0.3">
      <c r="A21" s="5" t="s">
        <v>88</v>
      </c>
      <c r="B21" s="6">
        <v>316280056.94</v>
      </c>
    </row>
    <row r="35" spans="5:9" x14ac:dyDescent="0.3">
      <c r="E35" s="13"/>
      <c r="H35" s="6"/>
    </row>
    <row r="36" spans="5:9" x14ac:dyDescent="0.3">
      <c r="E36" s="6"/>
      <c r="F36" s="6"/>
      <c r="H36" s="6"/>
      <c r="I36" s="6"/>
    </row>
    <row r="37" spans="5:9" x14ac:dyDescent="0.3">
      <c r="F37" s="6"/>
      <c r="I37" s="6"/>
    </row>
    <row r="38" spans="5:9" x14ac:dyDescent="0.3">
      <c r="F38" s="6"/>
      <c r="I38" s="6"/>
    </row>
    <row r="39" spans="5:9" x14ac:dyDescent="0.3">
      <c r="F39" s="6"/>
      <c r="I39" s="6"/>
    </row>
    <row r="40" spans="5:9" x14ac:dyDescent="0.3">
      <c r="F40" s="6"/>
      <c r="I40" s="6"/>
    </row>
    <row r="41" spans="5:9" x14ac:dyDescent="0.3">
      <c r="F41" s="6"/>
      <c r="I41" s="6"/>
    </row>
    <row r="42" spans="5:9" x14ac:dyDescent="0.3">
      <c r="F42" s="6"/>
      <c r="I42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EA98D-F211-400C-8FEA-E1BFB8513416}">
  <dimension ref="A1:J54"/>
  <sheetViews>
    <sheetView topLeftCell="A2" workbookViewId="0">
      <selection activeCell="D7" sqref="D7"/>
    </sheetView>
  </sheetViews>
  <sheetFormatPr defaultRowHeight="14.4" x14ac:dyDescent="0.3"/>
  <cols>
    <col min="1" max="1" width="67.5546875" bestFit="1" customWidth="1"/>
    <col min="2" max="2" width="25.21875" bestFit="1" customWidth="1"/>
    <col min="3" max="3" width="26.109375" bestFit="1" customWidth="1"/>
    <col min="4" max="4" width="15.88671875" bestFit="1" customWidth="1"/>
    <col min="5" max="5" width="29.21875" bestFit="1" customWidth="1"/>
    <col min="6" max="6" width="39.77734375" bestFit="1" customWidth="1"/>
    <col min="7" max="7" width="19" bestFit="1" customWidth="1"/>
    <col min="8" max="8" width="29.21875" bestFit="1" customWidth="1"/>
    <col min="9" max="9" width="39.77734375" bestFit="1" customWidth="1"/>
    <col min="10" max="10" width="19.6640625" bestFit="1" customWidth="1"/>
    <col min="11" max="11" width="28.88671875" bestFit="1" customWidth="1"/>
  </cols>
  <sheetData>
    <row r="1" spans="1:4" x14ac:dyDescent="0.3">
      <c r="A1" s="4" t="s">
        <v>26</v>
      </c>
      <c r="B1" t="s">
        <v>235</v>
      </c>
    </row>
    <row r="2" spans="1:4" x14ac:dyDescent="0.3">
      <c r="A2" s="4" t="s">
        <v>20</v>
      </c>
      <c r="B2" t="s">
        <v>235</v>
      </c>
    </row>
    <row r="4" spans="1:4" x14ac:dyDescent="0.3">
      <c r="A4" s="4" t="s">
        <v>87</v>
      </c>
      <c r="B4" t="s">
        <v>89</v>
      </c>
      <c r="C4" t="s">
        <v>90</v>
      </c>
      <c r="D4" t="s">
        <v>91</v>
      </c>
    </row>
    <row r="5" spans="1:4" x14ac:dyDescent="0.3">
      <c r="A5" s="5" t="s">
        <v>34</v>
      </c>
      <c r="B5" s="6">
        <v>30863226.82</v>
      </c>
      <c r="C5" s="6">
        <v>31611489.089999996</v>
      </c>
      <c r="D5" s="6">
        <v>748262.26999999583</v>
      </c>
    </row>
    <row r="6" spans="1:4" x14ac:dyDescent="0.3">
      <c r="A6" s="12" t="s">
        <v>35</v>
      </c>
      <c r="B6" s="6">
        <v>30863226.82</v>
      </c>
      <c r="C6" s="6">
        <v>31611489.089999996</v>
      </c>
      <c r="D6" s="6">
        <v>748262.26999999583</v>
      </c>
    </row>
    <row r="7" spans="1:4" x14ac:dyDescent="0.3">
      <c r="A7" s="5" t="s">
        <v>36</v>
      </c>
      <c r="B7" s="6">
        <v>25418500.43</v>
      </c>
      <c r="C7" s="6">
        <v>25977868.630000003</v>
      </c>
      <c r="D7" s="6">
        <v>559368.1999999918</v>
      </c>
    </row>
    <row r="8" spans="1:4" x14ac:dyDescent="0.3">
      <c r="A8" s="12" t="s">
        <v>43</v>
      </c>
      <c r="B8" s="6">
        <v>1658702.5299999998</v>
      </c>
      <c r="C8" s="6">
        <v>1993773.01</v>
      </c>
      <c r="D8" s="6">
        <v>335070.48000000021</v>
      </c>
    </row>
    <row r="9" spans="1:4" x14ac:dyDescent="0.3">
      <c r="A9" s="12" t="s">
        <v>38</v>
      </c>
      <c r="B9" s="6">
        <v>3720852.0700000003</v>
      </c>
      <c r="C9" s="6">
        <v>3932712.71</v>
      </c>
      <c r="D9" s="6">
        <v>211860.63999999966</v>
      </c>
    </row>
    <row r="10" spans="1:4" x14ac:dyDescent="0.3">
      <c r="A10" s="12" t="s">
        <v>45</v>
      </c>
      <c r="B10" s="6">
        <v>5920244.4600000009</v>
      </c>
      <c r="C10" s="6">
        <v>6083582.2899999991</v>
      </c>
      <c r="D10" s="6">
        <v>163337.82999999821</v>
      </c>
    </row>
    <row r="11" spans="1:4" x14ac:dyDescent="0.3">
      <c r="A11" s="12" t="s">
        <v>41</v>
      </c>
      <c r="B11" s="6">
        <v>5880248.1100000003</v>
      </c>
      <c r="C11" s="6">
        <v>5912275.4199999999</v>
      </c>
      <c r="D11" s="6">
        <v>32027.30999999959</v>
      </c>
    </row>
    <row r="12" spans="1:4" x14ac:dyDescent="0.3">
      <c r="A12" s="12" t="s">
        <v>39</v>
      </c>
      <c r="B12" s="6">
        <v>50694.479999999996</v>
      </c>
      <c r="C12" s="6">
        <v>60675.47</v>
      </c>
      <c r="D12" s="6">
        <v>9980.9900000000052</v>
      </c>
    </row>
    <row r="13" spans="1:4" x14ac:dyDescent="0.3">
      <c r="A13" s="12" t="s">
        <v>44</v>
      </c>
      <c r="B13" s="6">
        <v>19258.38</v>
      </c>
      <c r="C13" s="6">
        <v>19088.009999999998</v>
      </c>
      <c r="D13" s="6">
        <v>-170.37000000000262</v>
      </c>
    </row>
    <row r="14" spans="1:4" x14ac:dyDescent="0.3">
      <c r="A14" s="12" t="s">
        <v>40</v>
      </c>
      <c r="B14" s="6">
        <v>851298.88</v>
      </c>
      <c r="C14" s="6">
        <v>847008.77</v>
      </c>
      <c r="D14" s="6">
        <v>-4290.109999999986</v>
      </c>
    </row>
    <row r="15" spans="1:4" x14ac:dyDescent="0.3">
      <c r="A15" s="12" t="s">
        <v>42</v>
      </c>
      <c r="B15" s="6">
        <v>585952.19999999995</v>
      </c>
      <c r="C15" s="6">
        <v>574131.56999999995</v>
      </c>
      <c r="D15" s="6">
        <v>-11820.630000000005</v>
      </c>
    </row>
    <row r="16" spans="1:4" x14ac:dyDescent="0.3">
      <c r="A16" s="12" t="s">
        <v>37</v>
      </c>
      <c r="B16" s="6">
        <v>6731249.3200000003</v>
      </c>
      <c r="C16" s="6">
        <v>6554621.3800000008</v>
      </c>
      <c r="D16" s="6">
        <v>-176627.93999999948</v>
      </c>
    </row>
    <row r="17" spans="1:4" x14ac:dyDescent="0.3">
      <c r="A17" s="5" t="s">
        <v>59</v>
      </c>
      <c r="B17" s="6">
        <v>7626193.7699999996</v>
      </c>
      <c r="C17" s="6">
        <v>7823943.0399999991</v>
      </c>
      <c r="D17" s="6">
        <v>197749.26999999955</v>
      </c>
    </row>
    <row r="18" spans="1:4" x14ac:dyDescent="0.3">
      <c r="A18" s="12" t="s">
        <v>60</v>
      </c>
      <c r="B18" s="6">
        <v>7626193.7699999996</v>
      </c>
      <c r="C18" s="6">
        <v>7823943.0399999991</v>
      </c>
      <c r="D18" s="6">
        <v>197749.26999999955</v>
      </c>
    </row>
    <row r="19" spans="1:4" x14ac:dyDescent="0.3">
      <c r="A19" s="5" t="s">
        <v>48</v>
      </c>
      <c r="B19" s="6">
        <v>25486639.41</v>
      </c>
      <c r="C19" s="6">
        <v>25648181.470000003</v>
      </c>
      <c r="D19" s="6">
        <v>161542.05999999866</v>
      </c>
    </row>
    <row r="20" spans="1:4" x14ac:dyDescent="0.3">
      <c r="A20" s="12" t="s">
        <v>54</v>
      </c>
      <c r="B20" s="6">
        <v>3549582.67</v>
      </c>
      <c r="C20" s="6">
        <v>3808736.7299999995</v>
      </c>
      <c r="D20" s="6">
        <v>259154.05999999959</v>
      </c>
    </row>
    <row r="21" spans="1:4" x14ac:dyDescent="0.3">
      <c r="A21" s="12" t="s">
        <v>15</v>
      </c>
      <c r="B21" s="6">
        <v>6278935.2000000002</v>
      </c>
      <c r="C21" s="6">
        <v>6458709.21</v>
      </c>
      <c r="D21" s="6">
        <v>179774.00999999978</v>
      </c>
    </row>
    <row r="22" spans="1:4" x14ac:dyDescent="0.3">
      <c r="A22" s="12" t="s">
        <v>55</v>
      </c>
      <c r="B22" s="6">
        <v>576684</v>
      </c>
      <c r="C22" s="6">
        <v>629004.69999999995</v>
      </c>
      <c r="D22" s="6">
        <v>52320.699999999953</v>
      </c>
    </row>
    <row r="23" spans="1:4" x14ac:dyDescent="0.3">
      <c r="A23" s="12" t="s">
        <v>53</v>
      </c>
      <c r="B23" s="6">
        <v>93402.950000000012</v>
      </c>
      <c r="C23" s="6">
        <v>142633.95000000001</v>
      </c>
      <c r="D23" s="6">
        <v>49231</v>
      </c>
    </row>
    <row r="24" spans="1:4" x14ac:dyDescent="0.3">
      <c r="A24" s="12" t="s">
        <v>56</v>
      </c>
      <c r="B24" s="6">
        <v>0</v>
      </c>
      <c r="C24" s="6">
        <v>42000</v>
      </c>
      <c r="D24" s="6">
        <v>42000</v>
      </c>
    </row>
    <row r="25" spans="1:4" x14ac:dyDescent="0.3">
      <c r="A25" s="12" t="s">
        <v>49</v>
      </c>
      <c r="B25" s="6">
        <v>652972.25</v>
      </c>
      <c r="C25" s="6">
        <v>688051.58</v>
      </c>
      <c r="D25" s="6">
        <v>35079.329999999958</v>
      </c>
    </row>
    <row r="26" spans="1:4" x14ac:dyDescent="0.3">
      <c r="A26" s="12" t="s">
        <v>51</v>
      </c>
      <c r="B26" s="6">
        <v>1485769.8900000001</v>
      </c>
      <c r="C26" s="6">
        <v>1497206.35</v>
      </c>
      <c r="D26" s="6">
        <v>11436.459999999963</v>
      </c>
    </row>
    <row r="27" spans="1:4" x14ac:dyDescent="0.3">
      <c r="A27" s="12" t="s">
        <v>52</v>
      </c>
      <c r="B27" s="6">
        <v>7174799.1099999994</v>
      </c>
      <c r="C27" s="6">
        <v>7105775.1499999994</v>
      </c>
      <c r="D27" s="6">
        <v>-69023.959999999963</v>
      </c>
    </row>
    <row r="28" spans="1:4" x14ac:dyDescent="0.3">
      <c r="A28" s="12" t="s">
        <v>50</v>
      </c>
      <c r="B28" s="6">
        <v>4364663.6500000004</v>
      </c>
      <c r="C28" s="6">
        <v>4191140.59</v>
      </c>
      <c r="D28" s="6">
        <v>-173523.06000000052</v>
      </c>
    </row>
    <row r="29" spans="1:4" x14ac:dyDescent="0.3">
      <c r="A29" s="12" t="s">
        <v>16</v>
      </c>
      <c r="B29" s="6">
        <v>1309829.69</v>
      </c>
      <c r="C29" s="6">
        <v>1084923.21</v>
      </c>
      <c r="D29" s="6">
        <v>-224906.47999999998</v>
      </c>
    </row>
    <row r="30" spans="1:4" x14ac:dyDescent="0.3">
      <c r="A30" s="5" t="s">
        <v>63</v>
      </c>
      <c r="B30" s="6">
        <v>1278568.5</v>
      </c>
      <c r="C30" s="6">
        <v>1317416.93</v>
      </c>
      <c r="D30" s="6">
        <v>38848.429999999935</v>
      </c>
    </row>
    <row r="31" spans="1:4" x14ac:dyDescent="0.3">
      <c r="A31" s="5" t="s">
        <v>46</v>
      </c>
      <c r="B31" s="6">
        <v>2542367.1100000003</v>
      </c>
      <c r="C31" s="6">
        <v>2564268.37</v>
      </c>
      <c r="D31" s="6">
        <v>21901.259999999776</v>
      </c>
    </row>
    <row r="32" spans="1:4" x14ac:dyDescent="0.3">
      <c r="A32" s="12" t="s">
        <v>47</v>
      </c>
      <c r="B32" s="6">
        <v>2542367.1100000003</v>
      </c>
      <c r="C32" s="6">
        <v>2564268.37</v>
      </c>
      <c r="D32" s="6">
        <v>21901.259999999776</v>
      </c>
    </row>
    <row r="33" spans="1:10" x14ac:dyDescent="0.3">
      <c r="A33" s="5" t="s">
        <v>68</v>
      </c>
      <c r="B33" s="6">
        <v>2486861</v>
      </c>
      <c r="C33" s="6">
        <v>2486861</v>
      </c>
      <c r="D33" s="6">
        <v>0</v>
      </c>
    </row>
    <row r="34" spans="1:10" x14ac:dyDescent="0.3">
      <c r="A34" s="5" t="s">
        <v>61</v>
      </c>
      <c r="B34" s="6">
        <v>2000</v>
      </c>
      <c r="C34" s="6">
        <v>2000</v>
      </c>
      <c r="D34" s="6">
        <v>0</v>
      </c>
    </row>
    <row r="35" spans="1:10" x14ac:dyDescent="0.3">
      <c r="A35" s="12" t="s">
        <v>61</v>
      </c>
      <c r="B35" s="6">
        <v>2000</v>
      </c>
      <c r="C35" s="6">
        <v>2000</v>
      </c>
      <c r="D35" s="6">
        <v>0</v>
      </c>
    </row>
    <row r="36" spans="1:10" x14ac:dyDescent="0.3">
      <c r="A36" s="5" t="s">
        <v>73</v>
      </c>
      <c r="B36" s="6">
        <v>156616491</v>
      </c>
      <c r="C36" s="6">
        <v>156616491</v>
      </c>
      <c r="D36" s="6">
        <v>0</v>
      </c>
    </row>
    <row r="37" spans="1:10" x14ac:dyDescent="0.3">
      <c r="A37" s="5" t="s">
        <v>70</v>
      </c>
      <c r="B37" s="6">
        <v>21278978.050000001</v>
      </c>
      <c r="C37" s="6">
        <v>21278978.050000001</v>
      </c>
      <c r="D37" s="6">
        <v>0</v>
      </c>
    </row>
    <row r="38" spans="1:10" x14ac:dyDescent="0.3">
      <c r="A38" s="5" t="s">
        <v>75</v>
      </c>
      <c r="B38" s="6">
        <v>3457</v>
      </c>
      <c r="C38" s="6">
        <v>3457</v>
      </c>
      <c r="D38" s="6">
        <v>0</v>
      </c>
    </row>
    <row r="39" spans="1:10" x14ac:dyDescent="0.3">
      <c r="A39" s="5" t="s">
        <v>65</v>
      </c>
      <c r="B39" s="6">
        <v>868212.52</v>
      </c>
      <c r="C39" s="6">
        <v>847341.44000000006</v>
      </c>
      <c r="D39" s="6">
        <v>-20871.079999999958</v>
      </c>
    </row>
    <row r="40" spans="1:10" x14ac:dyDescent="0.3">
      <c r="A40" s="5" t="s">
        <v>28</v>
      </c>
      <c r="B40" s="6">
        <v>27753509.939999998</v>
      </c>
      <c r="C40" s="6">
        <v>27643503.039999999</v>
      </c>
      <c r="D40" s="6">
        <v>-110006.89999999478</v>
      </c>
    </row>
    <row r="41" spans="1:10" x14ac:dyDescent="0.3">
      <c r="A41" s="12" t="s">
        <v>29</v>
      </c>
      <c r="B41" s="6">
        <v>898381.58</v>
      </c>
      <c r="C41" s="6">
        <v>977175.42999999993</v>
      </c>
      <c r="D41" s="6">
        <v>78793.849999999977</v>
      </c>
    </row>
    <row r="42" spans="1:10" x14ac:dyDescent="0.3">
      <c r="A42" s="12" t="s">
        <v>30</v>
      </c>
      <c r="B42" s="6">
        <v>897678.14000000013</v>
      </c>
      <c r="C42" s="6">
        <v>944005.04</v>
      </c>
      <c r="D42" s="6">
        <v>46326.899999999907</v>
      </c>
    </row>
    <row r="43" spans="1:10" x14ac:dyDescent="0.3">
      <c r="A43" s="12" t="s">
        <v>33</v>
      </c>
      <c r="B43" s="6">
        <v>9549645.6999999993</v>
      </c>
      <c r="C43" s="6">
        <v>9587561.6099999994</v>
      </c>
      <c r="D43" s="6">
        <v>37915.910000000149</v>
      </c>
    </row>
    <row r="44" spans="1:10" x14ac:dyDescent="0.3">
      <c r="A44" s="12" t="s">
        <v>32</v>
      </c>
      <c r="B44" s="6">
        <v>4392910.7700000005</v>
      </c>
      <c r="C44" s="6">
        <v>4428044.4300000006</v>
      </c>
      <c r="D44" s="6">
        <v>35133.660000000149</v>
      </c>
    </row>
    <row r="45" spans="1:10" x14ac:dyDescent="0.3">
      <c r="A45" s="12" t="s">
        <v>31</v>
      </c>
      <c r="B45" s="6">
        <v>12014893.75</v>
      </c>
      <c r="C45" s="6">
        <v>11706716.529999999</v>
      </c>
      <c r="D45" s="6">
        <v>-308177.22000000067</v>
      </c>
    </row>
    <row r="46" spans="1:10" x14ac:dyDescent="0.3">
      <c r="A46" s="5" t="s">
        <v>57</v>
      </c>
      <c r="B46" s="6">
        <v>12755262.949999999</v>
      </c>
      <c r="C46" s="6">
        <v>12458257.879999999</v>
      </c>
      <c r="D46" s="6">
        <v>-297005.0700000003</v>
      </c>
    </row>
    <row r="47" spans="1:10" x14ac:dyDescent="0.3">
      <c r="A47" s="12" t="s">
        <v>58</v>
      </c>
      <c r="B47" s="6">
        <v>12755262.949999999</v>
      </c>
      <c r="C47" s="6">
        <v>12458257.879999999</v>
      </c>
      <c r="D47" s="6">
        <v>-297005.0700000003</v>
      </c>
      <c r="F47" s="12"/>
      <c r="G47" s="6"/>
      <c r="J47" s="6"/>
    </row>
    <row r="48" spans="1:10" x14ac:dyDescent="0.3">
      <c r="A48" s="5" t="s">
        <v>88</v>
      </c>
      <c r="B48" s="6">
        <v>314980268.5</v>
      </c>
      <c r="C48" s="6">
        <v>316280056.94000006</v>
      </c>
      <c r="D48" s="6">
        <v>1299788.4399999976</v>
      </c>
      <c r="G48" s="6"/>
      <c r="J48" s="6"/>
    </row>
    <row r="49" spans="4:10" x14ac:dyDescent="0.3">
      <c r="D49" s="6"/>
      <c r="G49" s="6"/>
      <c r="J49" s="6"/>
    </row>
    <row r="50" spans="4:10" x14ac:dyDescent="0.3">
      <c r="D50" s="6"/>
      <c r="G50" s="6"/>
      <c r="J50" s="6"/>
    </row>
    <row r="51" spans="4:10" x14ac:dyDescent="0.3">
      <c r="D51" s="6"/>
      <c r="G51" s="6"/>
      <c r="J51" s="6"/>
    </row>
    <row r="52" spans="4:10" x14ac:dyDescent="0.3">
      <c r="D52" s="6"/>
      <c r="G52" s="6"/>
      <c r="J52" s="6"/>
    </row>
    <row r="53" spans="4:10" x14ac:dyDescent="0.3">
      <c r="D53" s="6"/>
      <c r="G53" s="6"/>
      <c r="J53" s="6"/>
    </row>
    <row r="54" spans="4:10" x14ac:dyDescent="0.3">
      <c r="D54" s="6"/>
      <c r="G54" s="6"/>
      <c r="J54" s="6"/>
    </row>
  </sheetData>
  <phoneticPr fontId="2" type="noConversion"/>
  <conditionalFormatting pivot="1" sqref="D5:D48">
    <cfRule type="cellIs" dxfId="103" priority="8" operator="lessThan">
      <formula>0</formula>
    </cfRule>
  </conditionalFormatting>
  <conditionalFormatting pivot="1" sqref="D5:D48">
    <cfRule type="cellIs" dxfId="102" priority="7" operator="greaterThan">
      <formula>0</formula>
    </cfRule>
  </conditionalFormatting>
  <conditionalFormatting pivot="1" sqref="D5:D48">
    <cfRule type="cellIs" dxfId="101" priority="6" operator="equal">
      <formula>0</formula>
    </cfRule>
  </conditionalFormatting>
  <conditionalFormatting pivot="1" sqref="D5:D48">
    <cfRule type="cellIs" dxfId="100" priority="5" operator="equal">
      <formula>0</formula>
    </cfRule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9086-4DF9-4AAE-B80F-526071325A48}">
  <dimension ref="A1:K31"/>
  <sheetViews>
    <sheetView tabSelected="1" workbookViewId="0">
      <selection activeCell="E5" sqref="E5"/>
    </sheetView>
  </sheetViews>
  <sheetFormatPr defaultRowHeight="14.4" x14ac:dyDescent="0.3"/>
  <cols>
    <col min="1" max="1" width="50.109375" bestFit="1" customWidth="1"/>
    <col min="2" max="2" width="25.21875" bestFit="1" customWidth="1"/>
    <col min="3" max="3" width="16.33203125" bestFit="1" customWidth="1"/>
    <col min="4" max="4" width="19.5546875" bestFit="1" customWidth="1"/>
    <col min="5" max="5" width="21.109375" bestFit="1" customWidth="1"/>
    <col min="10" max="10" width="69.33203125" bestFit="1" customWidth="1"/>
    <col min="11" max="11" width="86.109375" bestFit="1" customWidth="1"/>
    <col min="12" max="12" width="61.5546875" bestFit="1" customWidth="1"/>
    <col min="13" max="13" width="126" bestFit="1" customWidth="1"/>
    <col min="14" max="14" width="70.21875" bestFit="1" customWidth="1"/>
    <col min="15" max="15" width="161.5546875" bestFit="1" customWidth="1"/>
  </cols>
  <sheetData>
    <row r="1" spans="1:11" x14ac:dyDescent="0.3">
      <c r="A1" s="4" t="s">
        <v>26</v>
      </c>
      <c r="B1" t="s">
        <v>78</v>
      </c>
    </row>
    <row r="2" spans="1:11" x14ac:dyDescent="0.3">
      <c r="A2" s="4" t="s">
        <v>20</v>
      </c>
      <c r="B2" t="s">
        <v>235</v>
      </c>
    </row>
    <row r="4" spans="1:11" x14ac:dyDescent="0.3">
      <c r="A4" s="4" t="s">
        <v>87</v>
      </c>
      <c r="B4" t="s">
        <v>89</v>
      </c>
      <c r="C4" t="s">
        <v>92</v>
      </c>
      <c r="D4" t="s">
        <v>93</v>
      </c>
      <c r="E4" t="s">
        <v>97</v>
      </c>
    </row>
    <row r="5" spans="1:11" x14ac:dyDescent="0.3">
      <c r="A5" s="5" t="s">
        <v>73</v>
      </c>
      <c r="B5" s="6">
        <v>39500000</v>
      </c>
      <c r="C5" s="6">
        <v>129223852.34</v>
      </c>
      <c r="D5" s="6">
        <v>89723852.340000004</v>
      </c>
      <c r="E5" s="7">
        <v>3.2714899326582279</v>
      </c>
    </row>
    <row r="6" spans="1:11" x14ac:dyDescent="0.3">
      <c r="A6" s="5" t="s">
        <v>68</v>
      </c>
      <c r="B6" s="6">
        <v>606364</v>
      </c>
      <c r="C6" s="6">
        <v>1245148.1499999999</v>
      </c>
      <c r="D6" s="6">
        <v>638784.14999999991</v>
      </c>
      <c r="E6" s="7">
        <v>2.0534664821790209</v>
      </c>
    </row>
    <row r="7" spans="1:11" x14ac:dyDescent="0.3">
      <c r="A7" s="5" t="s">
        <v>63</v>
      </c>
      <c r="B7" s="6">
        <v>280083.20000000001</v>
      </c>
      <c r="C7" s="6">
        <v>332821.13</v>
      </c>
      <c r="D7" s="6">
        <v>13889.5</v>
      </c>
      <c r="E7" s="7">
        <v>1.1882937998423326</v>
      </c>
    </row>
    <row r="8" spans="1:11" x14ac:dyDescent="0.3">
      <c r="A8" s="5" t="s">
        <v>34</v>
      </c>
      <c r="B8" s="6">
        <v>6773083.9400000004</v>
      </c>
      <c r="C8" s="6">
        <v>7980391.5199999996</v>
      </c>
      <c r="D8" s="6">
        <v>512720.75</v>
      </c>
      <c r="E8" s="7">
        <v>1.1782507925038352</v>
      </c>
    </row>
    <row r="9" spans="1:11" x14ac:dyDescent="0.3">
      <c r="A9" s="5" t="s">
        <v>48</v>
      </c>
      <c r="B9" s="6">
        <v>5880215.2200000007</v>
      </c>
      <c r="C9" s="6">
        <v>6647534.2300000004</v>
      </c>
      <c r="D9" s="6">
        <v>912486.76000000071</v>
      </c>
      <c r="E9" s="7">
        <v>1.1304916540112624</v>
      </c>
      <c r="K9" s="7"/>
    </row>
    <row r="10" spans="1:11" x14ac:dyDescent="0.3">
      <c r="A10" s="12" t="s">
        <v>51</v>
      </c>
      <c r="B10" s="6">
        <v>297041.46000000002</v>
      </c>
      <c r="C10" s="6">
        <v>327279.90999999997</v>
      </c>
      <c r="D10" s="6">
        <v>13203.119999999995</v>
      </c>
      <c r="E10" s="7">
        <v>1.1017987522684543</v>
      </c>
    </row>
    <row r="11" spans="1:11" x14ac:dyDescent="0.3">
      <c r="A11" s="12" t="s">
        <v>55</v>
      </c>
      <c r="B11" s="6">
        <v>-5234</v>
      </c>
      <c r="C11" s="6">
        <v>87093.33</v>
      </c>
      <c r="D11" s="6">
        <v>91101.33</v>
      </c>
      <c r="E11" s="7">
        <v>-16.639917844860527</v>
      </c>
    </row>
    <row r="12" spans="1:11" x14ac:dyDescent="0.3">
      <c r="A12" s="12" t="s">
        <v>49</v>
      </c>
      <c r="B12" s="6">
        <v>81453.67</v>
      </c>
      <c r="C12" s="6">
        <v>93978.92</v>
      </c>
      <c r="D12" s="6">
        <v>1843.6199999999953</v>
      </c>
      <c r="E12" s="7">
        <v>1.1537714629678442</v>
      </c>
    </row>
    <row r="13" spans="1:11" x14ac:dyDescent="0.3">
      <c r="A13" s="12" t="s">
        <v>53</v>
      </c>
      <c r="B13" s="6">
        <v>16094.15</v>
      </c>
      <c r="C13" s="6">
        <v>14405.97</v>
      </c>
      <c r="D13" s="6">
        <v>-1688.1800000000003</v>
      </c>
      <c r="E13" s="7">
        <v>0.89510598571530642</v>
      </c>
    </row>
    <row r="14" spans="1:11" x14ac:dyDescent="0.3">
      <c r="A14" s="12" t="s">
        <v>52</v>
      </c>
      <c r="B14" s="6">
        <v>1738648.97</v>
      </c>
      <c r="C14" s="6">
        <v>1927559.09</v>
      </c>
      <c r="D14" s="6">
        <v>286480.12000000011</v>
      </c>
      <c r="E14" s="7">
        <v>1.1086533988514082</v>
      </c>
    </row>
    <row r="15" spans="1:11" x14ac:dyDescent="0.3">
      <c r="A15" s="12" t="s">
        <v>50</v>
      </c>
      <c r="B15" s="6">
        <v>1100584.8700000001</v>
      </c>
      <c r="C15" s="6">
        <v>1322838</v>
      </c>
      <c r="D15" s="6">
        <v>264067.35000000009</v>
      </c>
      <c r="E15" s="7">
        <v>1.2019409280085778</v>
      </c>
    </row>
    <row r="16" spans="1:11" x14ac:dyDescent="0.3">
      <c r="A16" s="12" t="s">
        <v>54</v>
      </c>
      <c r="B16" s="6">
        <v>907222.7</v>
      </c>
      <c r="C16" s="6">
        <v>1014278.67</v>
      </c>
      <c r="D16" s="6">
        <v>184227.97000000009</v>
      </c>
      <c r="E16" s="7">
        <v>1.1180040689017152</v>
      </c>
    </row>
    <row r="17" spans="1:5" x14ac:dyDescent="0.3">
      <c r="A17" s="12" t="s">
        <v>16</v>
      </c>
      <c r="B17" s="6">
        <v>287925.40000000002</v>
      </c>
      <c r="C17" s="6">
        <v>420946.12</v>
      </c>
      <c r="D17" s="6">
        <v>132575.21999999997</v>
      </c>
      <c r="E17" s="7">
        <v>1.4619971701003105</v>
      </c>
    </row>
    <row r="18" spans="1:5" x14ac:dyDescent="0.3">
      <c r="A18" s="12" t="s">
        <v>15</v>
      </c>
      <c r="B18" s="6">
        <v>1456478</v>
      </c>
      <c r="C18" s="6">
        <v>1397154.22</v>
      </c>
      <c r="D18" s="6">
        <v>-59323.790000000037</v>
      </c>
      <c r="E18" s="7">
        <v>0.95926901745168824</v>
      </c>
    </row>
    <row r="19" spans="1:5" x14ac:dyDescent="0.3">
      <c r="A19" s="12" t="s">
        <v>56</v>
      </c>
      <c r="B19" s="6">
        <v>0</v>
      </c>
      <c r="C19" s="6">
        <v>42000</v>
      </c>
      <c r="D19" s="6">
        <v>0</v>
      </c>
      <c r="E19" s="7">
        <v>0</v>
      </c>
    </row>
    <row r="20" spans="1:5" x14ac:dyDescent="0.3">
      <c r="A20" s="5" t="s">
        <v>46</v>
      </c>
      <c r="B20" s="6">
        <v>596646</v>
      </c>
      <c r="C20" s="6">
        <v>661582.24</v>
      </c>
      <c r="D20" s="6">
        <v>21155.239999999991</v>
      </c>
      <c r="E20" s="7">
        <v>1.1088354568705732</v>
      </c>
    </row>
    <row r="21" spans="1:5" x14ac:dyDescent="0.3">
      <c r="A21" s="5" t="s">
        <v>57</v>
      </c>
      <c r="B21" s="6">
        <v>3112347.47</v>
      </c>
      <c r="C21" s="6">
        <v>3051365.25</v>
      </c>
      <c r="D21" s="6">
        <v>-61260.60999999987</v>
      </c>
      <c r="E21" s="7">
        <v>0.98040635867691206</v>
      </c>
    </row>
    <row r="22" spans="1:5" x14ac:dyDescent="0.3">
      <c r="A22" s="5" t="s">
        <v>59</v>
      </c>
      <c r="B22" s="6">
        <v>1815247</v>
      </c>
      <c r="C22" s="6">
        <v>1757388.93</v>
      </c>
      <c r="D22" s="6">
        <v>-66748.080000000075</v>
      </c>
      <c r="E22" s="7">
        <v>0.96812661307249093</v>
      </c>
    </row>
    <row r="23" spans="1:5" x14ac:dyDescent="0.3">
      <c r="A23" s="5" t="s">
        <v>28</v>
      </c>
      <c r="B23" s="6">
        <v>6680232.790000001</v>
      </c>
      <c r="C23" s="6">
        <v>6266906.3400000008</v>
      </c>
      <c r="D23" s="6">
        <v>-434233.16999999899</v>
      </c>
      <c r="E23" s="7">
        <v>0.93812693913620337</v>
      </c>
    </row>
    <row r="24" spans="1:5" x14ac:dyDescent="0.3">
      <c r="A24" s="5" t="s">
        <v>65</v>
      </c>
      <c r="B24" s="6">
        <v>231649.12</v>
      </c>
      <c r="C24" s="6">
        <v>203195.02</v>
      </c>
      <c r="D24" s="6">
        <v>-7583.0200000000186</v>
      </c>
      <c r="E24" s="7">
        <v>0.87716724328587992</v>
      </c>
    </row>
    <row r="25" spans="1:5" x14ac:dyDescent="0.3">
      <c r="A25" s="5" t="s">
        <v>36</v>
      </c>
      <c r="B25" s="6">
        <v>8998078.7899999991</v>
      </c>
      <c r="C25" s="6">
        <v>6033925.7300000004</v>
      </c>
      <c r="D25" s="6">
        <v>-3125765.91</v>
      </c>
      <c r="E25" s="7">
        <v>0.67057933930360714</v>
      </c>
    </row>
    <row r="26" spans="1:5" x14ac:dyDescent="0.3">
      <c r="A26" s="5" t="s">
        <v>70</v>
      </c>
      <c r="B26" s="6">
        <v>4426932.3</v>
      </c>
      <c r="C26" s="6">
        <v>933716.35</v>
      </c>
      <c r="D26" s="6">
        <v>-3493215.9499999997</v>
      </c>
      <c r="E26" s="7">
        <v>0.21091724172063803</v>
      </c>
    </row>
    <row r="27" spans="1:5" x14ac:dyDescent="0.3">
      <c r="A27" s="12" t="s">
        <v>71</v>
      </c>
      <c r="B27" s="6">
        <v>784.3</v>
      </c>
      <c r="C27" s="6">
        <v>276672.26</v>
      </c>
      <c r="D27" s="6">
        <v>275887.96000000002</v>
      </c>
      <c r="E27" s="7">
        <v>352.76330485783507</v>
      </c>
    </row>
    <row r="28" spans="1:5" x14ac:dyDescent="0.3">
      <c r="A28" s="12" t="s">
        <v>72</v>
      </c>
      <c r="B28" s="6">
        <v>4426148</v>
      </c>
      <c r="C28" s="6">
        <v>657044.09</v>
      </c>
      <c r="D28" s="6">
        <v>-3769103.91</v>
      </c>
      <c r="E28" s="7">
        <v>0.14844602801352327</v>
      </c>
    </row>
    <row r="29" spans="1:5" x14ac:dyDescent="0.3">
      <c r="A29" s="5" t="s">
        <v>61</v>
      </c>
      <c r="B29" s="6">
        <v>500</v>
      </c>
      <c r="C29" s="6">
        <v>0</v>
      </c>
      <c r="D29" s="6">
        <v>-500</v>
      </c>
      <c r="E29" s="7">
        <v>0</v>
      </c>
    </row>
    <row r="30" spans="1:5" x14ac:dyDescent="0.3">
      <c r="A30" s="5" t="s">
        <v>75</v>
      </c>
      <c r="B30" s="6">
        <v>0</v>
      </c>
      <c r="C30" s="6">
        <v>13182.32</v>
      </c>
      <c r="D30" s="6">
        <v>13182.32</v>
      </c>
      <c r="E30" s="7">
        <v>0</v>
      </c>
    </row>
    <row r="31" spans="1:5" x14ac:dyDescent="0.3">
      <c r="A31" s="5" t="s">
        <v>88</v>
      </c>
      <c r="B31" s="6">
        <v>78901379.829999998</v>
      </c>
      <c r="C31" s="6">
        <v>164351009.55000001</v>
      </c>
      <c r="D31" s="6">
        <v>84646764.319999993</v>
      </c>
      <c r="E31" s="7">
        <v>2.0829928437767347</v>
      </c>
    </row>
  </sheetData>
  <phoneticPr fontId="2" type="noConversion"/>
  <conditionalFormatting pivot="1" sqref="D5:D31">
    <cfRule type="cellIs" dxfId="82" priority="11" operator="lessThan">
      <formula>0</formula>
    </cfRule>
  </conditionalFormatting>
  <conditionalFormatting pivot="1" sqref="D5:D31">
    <cfRule type="cellIs" dxfId="81" priority="10" operator="equal">
      <formula>0</formula>
    </cfRule>
  </conditionalFormatting>
  <conditionalFormatting pivot="1" sqref="D5:D31">
    <cfRule type="cellIs" dxfId="80" priority="9" operator="greaterThan">
      <formula>0</formula>
    </cfRule>
  </conditionalFormatting>
  <conditionalFormatting pivot="1" sqref="E5:E31">
    <cfRule type="cellIs" dxfId="79" priority="8" operator="greaterThanOrEqual">
      <formula>100</formula>
    </cfRule>
  </conditionalFormatting>
  <conditionalFormatting pivot="1" sqref="E5:E31">
    <cfRule type="cellIs" dxfId="78" priority="7" operator="greaterThanOrEqual">
      <formula>100</formula>
    </cfRule>
  </conditionalFormatting>
  <conditionalFormatting pivot="1" sqref="E5:E31">
    <cfRule type="cellIs" dxfId="77" priority="6" operator="greaterThanOrEqual">
      <formula>1</formula>
    </cfRule>
  </conditionalFormatting>
  <conditionalFormatting pivot="1" sqref="E5:E31">
    <cfRule type="cellIs" dxfId="76" priority="5" operator="greaterThanOrEqual">
      <formula>1</formula>
    </cfRule>
  </conditionalFormatting>
  <conditionalFormatting pivot="1" sqref="E5:E31">
    <cfRule type="cellIs" dxfId="75" priority="4" operator="between">
      <formula>0.9</formula>
      <formula>0.9999</formula>
    </cfRule>
  </conditionalFormatting>
  <conditionalFormatting pivot="1" sqref="E5:E31">
    <cfRule type="cellIs" dxfId="74" priority="3" operator="between">
      <formula>0.7</formula>
      <formula>0.8999</formula>
    </cfRule>
  </conditionalFormatting>
  <conditionalFormatting pivot="1" sqref="E5:E31">
    <cfRule type="cellIs" dxfId="73" priority="2" operator="lessThan">
      <formula>0.7</formula>
    </cfRule>
  </conditionalFormatting>
  <conditionalFormatting pivot="1" sqref="E5:E31">
    <cfRule type="cellIs" dxfId="72" priority="1" operator="lessThanOr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00CEC-CA3B-40B6-94D5-7DB097ADB1AC}">
  <dimension ref="A1:K28"/>
  <sheetViews>
    <sheetView workbookViewId="0">
      <selection activeCell="I4" sqref="I4:R4"/>
    </sheetView>
  </sheetViews>
  <sheetFormatPr defaultRowHeight="14.4" x14ac:dyDescent="0.3"/>
  <cols>
    <col min="1" max="1" width="49.5546875" bestFit="1" customWidth="1"/>
    <col min="2" max="2" width="26.109375" bestFit="1" customWidth="1"/>
    <col min="3" max="3" width="16.33203125" bestFit="1" customWidth="1"/>
    <col min="4" max="4" width="17.77734375" bestFit="1" customWidth="1"/>
    <col min="5" max="5" width="21.109375" bestFit="1" customWidth="1"/>
    <col min="10" max="10" width="69.33203125" bestFit="1" customWidth="1"/>
    <col min="11" max="11" width="85" bestFit="1" customWidth="1"/>
    <col min="12" max="12" width="61.5546875" bestFit="1" customWidth="1"/>
    <col min="13" max="13" width="126" bestFit="1" customWidth="1"/>
    <col min="14" max="14" width="70.21875" bestFit="1" customWidth="1"/>
    <col min="15" max="15" width="161.5546875" bestFit="1" customWidth="1"/>
  </cols>
  <sheetData>
    <row r="1" spans="1:11" x14ac:dyDescent="0.3">
      <c r="A1" s="4" t="s">
        <v>26</v>
      </c>
      <c r="B1" t="s">
        <v>235</v>
      </c>
    </row>
    <row r="2" spans="1:11" x14ac:dyDescent="0.3">
      <c r="A2" s="4" t="s">
        <v>20</v>
      </c>
      <c r="B2" t="s">
        <v>235</v>
      </c>
    </row>
    <row r="4" spans="1:11" x14ac:dyDescent="0.3">
      <c r="A4" s="4" t="s">
        <v>87</v>
      </c>
      <c r="B4" t="s">
        <v>90</v>
      </c>
      <c r="C4" t="s">
        <v>92</v>
      </c>
      <c r="D4" t="s">
        <v>94</v>
      </c>
      <c r="E4" t="s">
        <v>98</v>
      </c>
    </row>
    <row r="5" spans="1:11" x14ac:dyDescent="0.3">
      <c r="A5" s="5" t="s">
        <v>73</v>
      </c>
      <c r="B5" s="6">
        <v>156616491</v>
      </c>
      <c r="C5" s="6">
        <v>490832309.24000001</v>
      </c>
      <c r="D5" s="6">
        <v>334215818.24000001</v>
      </c>
      <c r="E5" s="7">
        <v>3.133975905768442</v>
      </c>
    </row>
    <row r="6" spans="1:11" x14ac:dyDescent="0.3">
      <c r="A6" s="5" t="s">
        <v>65</v>
      </c>
      <c r="B6" s="6">
        <v>847341.44000000006</v>
      </c>
      <c r="C6" s="6">
        <v>1116534.3900000001</v>
      </c>
      <c r="D6" s="6">
        <v>269192.95000000007</v>
      </c>
      <c r="E6" s="7">
        <v>1.3176912367227078</v>
      </c>
    </row>
    <row r="7" spans="1:11" x14ac:dyDescent="0.3">
      <c r="A7" s="5" t="s">
        <v>68</v>
      </c>
      <c r="B7" s="6">
        <v>2486861</v>
      </c>
      <c r="C7" s="6">
        <v>2947305.76</v>
      </c>
      <c r="D7" s="6">
        <v>460444.75999999978</v>
      </c>
      <c r="E7" s="7">
        <v>1.1851509835089293</v>
      </c>
    </row>
    <row r="8" spans="1:11" x14ac:dyDescent="0.3">
      <c r="A8" s="5" t="s">
        <v>63</v>
      </c>
      <c r="B8" s="6">
        <v>1317416.93</v>
      </c>
      <c r="C8" s="6">
        <v>1468544.62</v>
      </c>
      <c r="D8" s="6">
        <v>151127.69000000018</v>
      </c>
      <c r="E8" s="7">
        <v>1.114715157030812</v>
      </c>
    </row>
    <row r="9" spans="1:11" x14ac:dyDescent="0.3">
      <c r="A9" s="5" t="s">
        <v>48</v>
      </c>
      <c r="B9" s="6">
        <v>25648181.469999995</v>
      </c>
      <c r="C9" s="6">
        <v>28115296.420000009</v>
      </c>
      <c r="D9" s="6">
        <v>2467114.9500000142</v>
      </c>
      <c r="E9" s="7">
        <v>1.0961906384234583</v>
      </c>
      <c r="K9" s="7"/>
    </row>
    <row r="10" spans="1:11" x14ac:dyDescent="0.3">
      <c r="A10" s="5" t="s">
        <v>70</v>
      </c>
      <c r="B10" s="6">
        <v>21278978.050000001</v>
      </c>
      <c r="C10" s="6">
        <v>22154318.32</v>
      </c>
      <c r="D10" s="6">
        <v>875340.26999999955</v>
      </c>
      <c r="E10" s="7">
        <v>1.0411363867166543</v>
      </c>
    </row>
    <row r="11" spans="1:11" x14ac:dyDescent="0.3">
      <c r="A11" s="5" t="s">
        <v>34</v>
      </c>
      <c r="B11" s="6">
        <v>31611489.089999996</v>
      </c>
      <c r="C11" s="6">
        <v>31626438.009999998</v>
      </c>
      <c r="D11" s="6">
        <v>14948.920000001788</v>
      </c>
      <c r="E11" s="7">
        <v>1.0004728951539563</v>
      </c>
    </row>
    <row r="12" spans="1:11" x14ac:dyDescent="0.3">
      <c r="A12" s="5" t="s">
        <v>57</v>
      </c>
      <c r="B12" s="6">
        <v>12458257.879999999</v>
      </c>
      <c r="C12" s="6">
        <v>12347394.710000001</v>
      </c>
      <c r="D12" s="6">
        <v>-110863.16999999806</v>
      </c>
      <c r="E12" s="7">
        <v>0.99110123011838003</v>
      </c>
    </row>
    <row r="13" spans="1:11" x14ac:dyDescent="0.3">
      <c r="A13" s="5" t="s">
        <v>59</v>
      </c>
      <c r="B13" s="6">
        <v>7823943.0399999991</v>
      </c>
      <c r="C13" s="6">
        <v>7700024.9000000004</v>
      </c>
      <c r="D13" s="6">
        <v>-123918.13999999873</v>
      </c>
      <c r="E13" s="7">
        <v>0.98416167661670517</v>
      </c>
    </row>
    <row r="14" spans="1:11" x14ac:dyDescent="0.3">
      <c r="A14" s="5" t="s">
        <v>28</v>
      </c>
      <c r="B14" s="6">
        <v>27643503.039999999</v>
      </c>
      <c r="C14" s="6">
        <v>26520262.320000004</v>
      </c>
      <c r="D14" s="6">
        <v>-1123240.7199999951</v>
      </c>
      <c r="E14" s="7">
        <v>0.95936691820950937</v>
      </c>
    </row>
    <row r="15" spans="1:11" x14ac:dyDescent="0.3">
      <c r="A15" s="5" t="s">
        <v>46</v>
      </c>
      <c r="B15" s="6">
        <v>2564268.37</v>
      </c>
      <c r="C15" s="6">
        <v>2418781.5499999998</v>
      </c>
      <c r="D15" s="6">
        <v>-145486.8200000003</v>
      </c>
      <c r="E15" s="7">
        <v>0.9432638090060752</v>
      </c>
    </row>
    <row r="16" spans="1:11" x14ac:dyDescent="0.3">
      <c r="A16" s="5" t="s">
        <v>36</v>
      </c>
      <c r="B16" s="6">
        <v>25977868.630000003</v>
      </c>
      <c r="C16" s="6">
        <v>23802554.860000003</v>
      </c>
      <c r="D16" s="6">
        <v>-2175313.7699999921</v>
      </c>
      <c r="E16" s="7">
        <v>0.91626280812399374</v>
      </c>
    </row>
    <row r="17" spans="1:5" x14ac:dyDescent="0.3">
      <c r="A17" s="12" t="s">
        <v>37</v>
      </c>
      <c r="B17" s="6">
        <v>6554621.3800000008</v>
      </c>
      <c r="C17" s="6">
        <v>7108819.3000000007</v>
      </c>
      <c r="D17" s="6">
        <v>554197.91999999993</v>
      </c>
      <c r="E17" s="7">
        <v>1.0845507143541524</v>
      </c>
    </row>
    <row r="18" spans="1:5" x14ac:dyDescent="0.3">
      <c r="A18" s="12" t="s">
        <v>41</v>
      </c>
      <c r="B18" s="6">
        <v>5912275.4199999999</v>
      </c>
      <c r="C18" s="6">
        <v>6962099.9800000004</v>
      </c>
      <c r="D18" s="6">
        <v>1049824.5600000005</v>
      </c>
      <c r="E18" s="7">
        <v>1.1775669239712112</v>
      </c>
    </row>
    <row r="19" spans="1:5" x14ac:dyDescent="0.3">
      <c r="A19" s="12" t="s">
        <v>45</v>
      </c>
      <c r="B19" s="6">
        <v>6083582.2899999991</v>
      </c>
      <c r="C19" s="6">
        <v>2198491.6</v>
      </c>
      <c r="D19" s="6">
        <v>-3885090.689999999</v>
      </c>
      <c r="E19" s="7">
        <v>0.36138109015370951</v>
      </c>
    </row>
    <row r="20" spans="1:5" x14ac:dyDescent="0.3">
      <c r="A20" s="12" t="s">
        <v>42</v>
      </c>
      <c r="B20" s="6">
        <v>574131.56999999995</v>
      </c>
      <c r="C20" s="6">
        <v>648321.79</v>
      </c>
      <c r="D20" s="6">
        <v>74190.220000000088</v>
      </c>
      <c r="E20" s="7">
        <v>1.1292216346855828</v>
      </c>
    </row>
    <row r="21" spans="1:5" x14ac:dyDescent="0.3">
      <c r="A21" s="12" t="s">
        <v>40</v>
      </c>
      <c r="B21" s="6">
        <v>847008.77</v>
      </c>
      <c r="C21" s="6">
        <v>790704.04999999993</v>
      </c>
      <c r="D21" s="6">
        <v>-56304.720000000088</v>
      </c>
      <c r="E21" s="7">
        <v>0.93352522194073617</v>
      </c>
    </row>
    <row r="22" spans="1:5" x14ac:dyDescent="0.3">
      <c r="A22" s="12" t="s">
        <v>38</v>
      </c>
      <c r="B22" s="6">
        <v>3932712.71</v>
      </c>
      <c r="C22" s="6">
        <v>3825948.63</v>
      </c>
      <c r="D22" s="6">
        <v>-106764.08000000007</v>
      </c>
      <c r="E22" s="7">
        <v>0.97285230631555586</v>
      </c>
    </row>
    <row r="23" spans="1:5" x14ac:dyDescent="0.3">
      <c r="A23" s="12" t="s">
        <v>44</v>
      </c>
      <c r="B23" s="6">
        <v>19088.009999999998</v>
      </c>
      <c r="C23" s="6">
        <v>21913.64</v>
      </c>
      <c r="D23" s="6">
        <v>2825.630000000001</v>
      </c>
      <c r="E23" s="7">
        <v>1.1480316701426707</v>
      </c>
    </row>
    <row r="24" spans="1:5" x14ac:dyDescent="0.3">
      <c r="A24" s="12" t="s">
        <v>39</v>
      </c>
      <c r="B24" s="6">
        <v>60675.47</v>
      </c>
      <c r="C24" s="6">
        <v>60310.34</v>
      </c>
      <c r="D24" s="6">
        <v>-365.13000000000466</v>
      </c>
      <c r="E24" s="7">
        <v>0.99398224686187009</v>
      </c>
    </row>
    <row r="25" spans="1:5" x14ac:dyDescent="0.3">
      <c r="A25" s="12" t="s">
        <v>43</v>
      </c>
      <c r="B25" s="6">
        <v>1993773.01</v>
      </c>
      <c r="C25" s="6">
        <v>2185945.5299999998</v>
      </c>
      <c r="D25" s="6">
        <v>192172.51999999979</v>
      </c>
      <c r="E25" s="7">
        <v>1.0963863584450868</v>
      </c>
    </row>
    <row r="26" spans="1:5" x14ac:dyDescent="0.3">
      <c r="A26" s="5" t="s">
        <v>61</v>
      </c>
      <c r="B26" s="6">
        <v>2000</v>
      </c>
      <c r="C26" s="6">
        <v>0</v>
      </c>
      <c r="D26" s="6">
        <v>-2000</v>
      </c>
      <c r="E26" s="7">
        <v>0</v>
      </c>
    </row>
    <row r="27" spans="1:5" x14ac:dyDescent="0.3">
      <c r="A27" s="5" t="s">
        <v>75</v>
      </c>
      <c r="B27" s="6">
        <v>3457</v>
      </c>
      <c r="C27" s="6">
        <v>-4947.2700000000032</v>
      </c>
      <c r="D27" s="6">
        <v>-8404.2700000000041</v>
      </c>
      <c r="E27" s="7">
        <v>-1.4310876482499286</v>
      </c>
    </row>
    <row r="28" spans="1:5" x14ac:dyDescent="0.3">
      <c r="A28" s="5" t="s">
        <v>88</v>
      </c>
      <c r="B28" s="6">
        <v>316280056.94</v>
      </c>
      <c r="C28" s="6">
        <v>651044817.83000004</v>
      </c>
      <c r="D28" s="6">
        <v>334764760.88999999</v>
      </c>
      <c r="E28" s="7">
        <v>2.0584441021316326</v>
      </c>
    </row>
  </sheetData>
  <conditionalFormatting pivot="1" sqref="D5:D28">
    <cfRule type="cellIs" dxfId="68" priority="8" operator="equal">
      <formula>0</formula>
    </cfRule>
  </conditionalFormatting>
  <conditionalFormatting pivot="1" sqref="D5:D28">
    <cfRule type="cellIs" dxfId="67" priority="7" operator="greaterThan">
      <formula>0</formula>
    </cfRule>
  </conditionalFormatting>
  <conditionalFormatting pivot="1" sqref="D5:D28">
    <cfRule type="cellIs" dxfId="66" priority="6" operator="lessThan">
      <formula>0</formula>
    </cfRule>
  </conditionalFormatting>
  <conditionalFormatting pivot="1" sqref="E5:E28">
    <cfRule type="cellIs" dxfId="65" priority="5" operator="greaterThanOrEqual">
      <formula>1</formula>
    </cfRule>
  </conditionalFormatting>
  <conditionalFormatting pivot="1" sqref="E5:E28">
    <cfRule type="cellIs" dxfId="64" priority="4" operator="between">
      <formula>0.9</formula>
      <formula>0.9999</formula>
    </cfRule>
  </conditionalFormatting>
  <conditionalFormatting pivot="1" sqref="E5:E28">
    <cfRule type="cellIs" dxfId="63" priority="3" operator="between">
      <formula>0.7</formula>
      <formula>0.8999</formula>
    </cfRule>
  </conditionalFormatting>
  <conditionalFormatting pivot="1" sqref="E5:E28">
    <cfRule type="cellIs" dxfId="62" priority="2" operator="lessThan">
      <formula>0.7</formula>
    </cfRule>
  </conditionalFormatting>
  <conditionalFormatting pivot="1" sqref="E5:E28">
    <cfRule type="cellIs" dxfId="61" priority="1" operator="lessThanOr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34CB3-6F5A-4296-A480-2A4BE3BF0735}">
  <dimension ref="A1:J35"/>
  <sheetViews>
    <sheetView workbookViewId="0">
      <selection activeCell="A27" sqref="A27:K27"/>
    </sheetView>
  </sheetViews>
  <sheetFormatPr defaultRowHeight="14.4" x14ac:dyDescent="0.3"/>
  <cols>
    <col min="1" max="1" width="38.77734375" bestFit="1" customWidth="1"/>
    <col min="2" max="2" width="25.21875" bestFit="1" customWidth="1"/>
    <col min="3" max="3" width="38.77734375" bestFit="1" customWidth="1"/>
    <col min="4" max="4" width="22.5546875" bestFit="1" customWidth="1"/>
    <col min="5" max="5" width="32.88671875" bestFit="1" customWidth="1"/>
    <col min="6" max="6" width="47.6640625" bestFit="1" customWidth="1"/>
    <col min="7" max="7" width="20.5546875" bestFit="1" customWidth="1"/>
    <col min="8" max="8" width="30.33203125" bestFit="1" customWidth="1"/>
    <col min="9" max="9" width="54.21875" bestFit="1" customWidth="1"/>
    <col min="10" max="10" width="20.5546875" bestFit="1" customWidth="1"/>
    <col min="11" max="11" width="30.33203125" bestFit="1" customWidth="1"/>
  </cols>
  <sheetData>
    <row r="1" spans="1:2" x14ac:dyDescent="0.3">
      <c r="A1" s="4" t="s">
        <v>20</v>
      </c>
      <c r="B1" t="s">
        <v>235</v>
      </c>
    </row>
    <row r="2" spans="1:2" x14ac:dyDescent="0.3">
      <c r="A2" s="4" t="s">
        <v>26</v>
      </c>
      <c r="B2" t="s">
        <v>235</v>
      </c>
    </row>
    <row r="4" spans="1:2" x14ac:dyDescent="0.3">
      <c r="A4" s="4" t="s">
        <v>87</v>
      </c>
      <c r="B4" t="s">
        <v>89</v>
      </c>
    </row>
    <row r="5" spans="1:2" x14ac:dyDescent="0.3">
      <c r="A5" s="5" t="s">
        <v>73</v>
      </c>
      <c r="B5" s="6">
        <v>157016491</v>
      </c>
    </row>
    <row r="6" spans="1:2" x14ac:dyDescent="0.3">
      <c r="A6" s="5" t="s">
        <v>6</v>
      </c>
      <c r="B6" s="6">
        <v>64356987.219999999</v>
      </c>
    </row>
    <row r="7" spans="1:2" x14ac:dyDescent="0.3">
      <c r="A7" s="12" t="s">
        <v>2</v>
      </c>
      <c r="B7" s="6">
        <v>26095758</v>
      </c>
    </row>
    <row r="8" spans="1:2" x14ac:dyDescent="0.3">
      <c r="A8" s="12" t="s">
        <v>5</v>
      </c>
      <c r="B8" s="6">
        <v>23882335.219999999</v>
      </c>
    </row>
    <row r="9" spans="1:2" x14ac:dyDescent="0.3">
      <c r="A9" s="12" t="s">
        <v>3</v>
      </c>
      <c r="B9" s="6">
        <v>7781620</v>
      </c>
    </row>
    <row r="10" spans="1:2" x14ac:dyDescent="0.3">
      <c r="A10" s="12" t="s">
        <v>4</v>
      </c>
      <c r="B10" s="6">
        <v>6597274</v>
      </c>
    </row>
    <row r="11" spans="1:2" x14ac:dyDescent="0.3">
      <c r="A11" s="5" t="s">
        <v>17</v>
      </c>
      <c r="B11" s="6">
        <v>28283465</v>
      </c>
    </row>
    <row r="12" spans="1:2" x14ac:dyDescent="0.3">
      <c r="A12" s="12" t="s">
        <v>19</v>
      </c>
      <c r="B12" s="6">
        <v>64637</v>
      </c>
    </row>
    <row r="13" spans="1:2" x14ac:dyDescent="0.3">
      <c r="A13" s="12" t="s">
        <v>14</v>
      </c>
      <c r="B13" s="6">
        <v>12050</v>
      </c>
    </row>
    <row r="14" spans="1:2" x14ac:dyDescent="0.3">
      <c r="A14" s="12" t="s">
        <v>18</v>
      </c>
      <c r="B14" s="6">
        <v>28206778</v>
      </c>
    </row>
    <row r="15" spans="1:2" x14ac:dyDescent="0.3">
      <c r="A15" s="5" t="s">
        <v>70</v>
      </c>
      <c r="B15" s="6">
        <v>20254472.75</v>
      </c>
    </row>
    <row r="16" spans="1:2" x14ac:dyDescent="0.3">
      <c r="A16" s="5" t="s">
        <v>12</v>
      </c>
      <c r="B16" s="6">
        <v>9745223.3399999999</v>
      </c>
    </row>
    <row r="17" spans="1:10" x14ac:dyDescent="0.3">
      <c r="A17" s="12" t="s">
        <v>13</v>
      </c>
      <c r="B17" s="6">
        <v>9745223.3399999999</v>
      </c>
    </row>
    <row r="18" spans="1:10" x14ac:dyDescent="0.3">
      <c r="A18" s="5" t="s">
        <v>7</v>
      </c>
      <c r="B18" s="6">
        <v>3946617.65</v>
      </c>
    </row>
    <row r="19" spans="1:10" x14ac:dyDescent="0.3">
      <c r="A19" s="12" t="s">
        <v>8</v>
      </c>
      <c r="B19" s="6">
        <v>316779.63</v>
      </c>
    </row>
    <row r="20" spans="1:10" x14ac:dyDescent="0.3">
      <c r="A20" s="12" t="s">
        <v>10</v>
      </c>
      <c r="B20" s="6">
        <v>331323</v>
      </c>
    </row>
    <row r="21" spans="1:10" x14ac:dyDescent="0.3">
      <c r="A21" s="12" t="s">
        <v>11</v>
      </c>
      <c r="B21" s="6">
        <v>2707878.02</v>
      </c>
    </row>
    <row r="22" spans="1:10" x14ac:dyDescent="0.3">
      <c r="A22" s="12" t="s">
        <v>9</v>
      </c>
      <c r="B22" s="6">
        <v>590637</v>
      </c>
    </row>
    <row r="23" spans="1:10" x14ac:dyDescent="0.3">
      <c r="A23" s="5" t="s">
        <v>68</v>
      </c>
      <c r="B23" s="6">
        <v>2596610.5</v>
      </c>
    </row>
    <row r="24" spans="1:10" x14ac:dyDescent="0.3">
      <c r="A24" s="5" t="s">
        <v>63</v>
      </c>
      <c r="B24" s="6">
        <v>2015308.69</v>
      </c>
    </row>
    <row r="25" spans="1:10" x14ac:dyDescent="0.3">
      <c r="A25" s="5" t="s">
        <v>65</v>
      </c>
      <c r="B25" s="6">
        <v>1906536.73</v>
      </c>
    </row>
    <row r="26" spans="1:10" x14ac:dyDescent="0.3">
      <c r="A26" s="5" t="s">
        <v>75</v>
      </c>
      <c r="B26" s="6">
        <v>3457</v>
      </c>
    </row>
    <row r="27" spans="1:10" x14ac:dyDescent="0.3">
      <c r="A27" s="5" t="s">
        <v>61</v>
      </c>
      <c r="B27" s="6">
        <v>2000</v>
      </c>
    </row>
    <row r="28" spans="1:10" x14ac:dyDescent="0.3">
      <c r="A28" s="5" t="s">
        <v>88</v>
      </c>
      <c r="B28" s="6">
        <v>290127169.88</v>
      </c>
      <c r="D28" s="15"/>
      <c r="F28" s="13"/>
      <c r="G28" s="15"/>
      <c r="J28" s="16"/>
    </row>
    <row r="29" spans="1:10" x14ac:dyDescent="0.3">
      <c r="D29" s="15"/>
      <c r="G29" s="15"/>
      <c r="I29" s="6"/>
      <c r="J29" s="16"/>
    </row>
    <row r="30" spans="1:10" x14ac:dyDescent="0.3">
      <c r="D30" s="15"/>
      <c r="G30" s="15"/>
      <c r="J30" s="15"/>
    </row>
    <row r="31" spans="1:10" x14ac:dyDescent="0.3">
      <c r="D31" s="15"/>
      <c r="G31" s="15"/>
      <c r="J31" s="16"/>
    </row>
    <row r="32" spans="1:10" x14ac:dyDescent="0.3">
      <c r="D32" s="15"/>
      <c r="G32" s="15"/>
      <c r="J32" s="15"/>
    </row>
    <row r="33" spans="4:10" x14ac:dyDescent="0.3">
      <c r="D33" s="15"/>
      <c r="G33" s="15"/>
      <c r="J33" s="15"/>
    </row>
    <row r="34" spans="4:10" x14ac:dyDescent="0.3">
      <c r="D34" s="15"/>
      <c r="G34" s="15"/>
      <c r="J34" s="15"/>
    </row>
    <row r="35" spans="4:10" x14ac:dyDescent="0.3">
      <c r="D35" s="15"/>
      <c r="G35" s="15"/>
      <c r="J35" s="15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Receipts</vt:lpstr>
      <vt:lpstr>Expenditure</vt:lpstr>
      <vt:lpstr>Deficit_Surplus</vt:lpstr>
      <vt:lpstr>BE_Priorities</vt:lpstr>
      <vt:lpstr>RE_analysis</vt:lpstr>
      <vt:lpstr>BE_Vs_RE_Corrections</vt:lpstr>
      <vt:lpstr>Execution_Vs_BE</vt:lpstr>
      <vt:lpstr>Execution_Vs_RE</vt:lpstr>
      <vt:lpstr>BE_Receipts_Priorities</vt:lpstr>
      <vt:lpstr>RE_Receipts_Analysis</vt:lpstr>
      <vt:lpstr>Receipts_BE_Vs_RE_Corrections</vt:lpstr>
      <vt:lpstr>Receipts_Execution_Vs_BE</vt:lpstr>
      <vt:lpstr>Receipts_Execution_Vs_RE</vt:lpstr>
      <vt:lpstr>Public_BE_Priorities</vt:lpstr>
      <vt:lpstr>Public_RE_Analysis</vt:lpstr>
      <vt:lpstr>Public_BE_vs_RE_Corrections</vt:lpstr>
      <vt:lpstr>Public_Execution_vs_BE</vt:lpstr>
      <vt:lpstr>Public_Execution_vs_RE</vt:lpstr>
      <vt:lpstr>Public_BE_Disb_Priorities</vt:lpstr>
      <vt:lpstr>Public_RE_Disb_Analysis</vt:lpstr>
      <vt:lpstr>Public_BE_RE_Disb_Corrections</vt:lpstr>
      <vt:lpstr>Public_Disb_Execution_vs_BE</vt:lpstr>
      <vt:lpstr>Public_Disb_Execution_vs_RE</vt:lpstr>
      <vt:lpstr>Insights_Summary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Kushalappa BE</dc:creator>
  <cp:lastModifiedBy>Kushalappa BE</cp:lastModifiedBy>
  <cp:lastPrinted>2025-06-02T04:00:38Z</cp:lastPrinted>
  <dcterms:created xsi:type="dcterms:W3CDTF">2025-04-28T08:01:46Z</dcterms:created>
  <dcterms:modified xsi:type="dcterms:W3CDTF">2025-06-09T12:35:32Z</dcterms:modified>
</cp:coreProperties>
</file>