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115312131_umail_ucc_ie/Documents/Desktop/Project/"/>
    </mc:Choice>
  </mc:AlternateContent>
  <xr:revisionPtr revIDLastSave="14" documentId="13_ncr:1_{DCB7582C-9BB2-4871-9DB4-BCD92E7FE107}" xr6:coauthVersionLast="47" xr6:coauthVersionMax="47" xr10:uidLastSave="{D269D8CF-836C-42CD-B986-B68EB69F3E12}"/>
  <bookViews>
    <workbookView xWindow="5280" yWindow="2385" windowWidth="28800" windowHeight="15435" firstSheet="6" activeTab="6" xr2:uid="{00000000-000D-0000-FFFF-FFFF00000000}"/>
  </bookViews>
  <sheets>
    <sheet name="Mouse Registry" sheetId="16" r:id="rId1"/>
    <sheet name="Group" sheetId="14" r:id="rId2"/>
    <sheet name="Score Sheets" sheetId="7" r:id="rId3"/>
    <sheet name="Cylinder Data" sheetId="5" r:id="rId4"/>
    <sheet name="Grid Data" sheetId="2" r:id="rId5"/>
    <sheet name="Histology " sheetId="18" r:id="rId6"/>
    <sheet name="Flow Cytometry" sheetId="2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8" l="1"/>
  <c r="J3" i="18" s="1"/>
  <c r="G4" i="18"/>
  <c r="G5" i="18"/>
  <c r="G6" i="18"/>
  <c r="J6" i="18" s="1"/>
  <c r="G7" i="18"/>
  <c r="G8" i="18"/>
  <c r="J8" i="18" s="1"/>
  <c r="G9" i="18"/>
  <c r="G10" i="18"/>
  <c r="J10" i="18" s="1"/>
  <c r="G11" i="18"/>
  <c r="J11" i="18" s="1"/>
  <c r="G12" i="18"/>
  <c r="G13" i="18"/>
  <c r="G14" i="18"/>
  <c r="J14" i="18" s="1"/>
  <c r="G15" i="18"/>
  <c r="J15" i="18" s="1"/>
  <c r="G16" i="18"/>
  <c r="G17" i="18"/>
  <c r="G18" i="18"/>
  <c r="J18" i="18" s="1"/>
  <c r="G19" i="18"/>
  <c r="J19" i="18" s="1"/>
  <c r="G20" i="18"/>
  <c r="G21" i="18"/>
  <c r="G22" i="18"/>
  <c r="J22" i="18" s="1"/>
  <c r="G23" i="18"/>
  <c r="G24" i="18"/>
  <c r="G25" i="18"/>
  <c r="G26" i="18"/>
  <c r="J26" i="18" s="1"/>
  <c r="G27" i="18"/>
  <c r="J27" i="18" s="1"/>
  <c r="G28" i="18"/>
  <c r="G29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J4" i="18"/>
  <c r="J5" i="18"/>
  <c r="J7" i="18"/>
  <c r="J9" i="18"/>
  <c r="J12" i="18"/>
  <c r="J13" i="18"/>
  <c r="J16" i="18"/>
  <c r="J17" i="18"/>
  <c r="J20" i="18"/>
  <c r="J21" i="18"/>
  <c r="J23" i="18"/>
  <c r="J24" i="18"/>
  <c r="J25" i="18"/>
  <c r="J28" i="18"/>
  <c r="J29" i="18"/>
  <c r="Q3" i="18"/>
  <c r="Q4" i="18"/>
  <c r="S4" i="18" s="1"/>
  <c r="Q5" i="18"/>
  <c r="S5" i="18" s="1"/>
  <c r="Q6" i="18"/>
  <c r="S6" i="18" s="1"/>
  <c r="Q7" i="18"/>
  <c r="Q8" i="18"/>
  <c r="S8" i="18" s="1"/>
  <c r="Q9" i="18"/>
  <c r="S9" i="18" s="1"/>
  <c r="Q10" i="18"/>
  <c r="S10" i="18" s="1"/>
  <c r="Q11" i="18"/>
  <c r="Q12" i="18"/>
  <c r="Q13" i="18"/>
  <c r="S13" i="18" s="1"/>
  <c r="Q14" i="18"/>
  <c r="S14" i="18" s="1"/>
  <c r="Q15" i="18"/>
  <c r="Q16" i="18"/>
  <c r="S16" i="18" s="1"/>
  <c r="Q17" i="18"/>
  <c r="S17" i="18" s="1"/>
  <c r="Q18" i="18"/>
  <c r="S18" i="18" s="1"/>
  <c r="Q19" i="18"/>
  <c r="Q20" i="18"/>
  <c r="S20" i="18" s="1"/>
  <c r="Q21" i="18"/>
  <c r="S21" i="18" s="1"/>
  <c r="Q22" i="18"/>
  <c r="S22" i="18" s="1"/>
  <c r="Q23" i="18"/>
  <c r="S23" i="18" s="1"/>
  <c r="Q24" i="18"/>
  <c r="S24" i="18" s="1"/>
  <c r="Q25" i="18"/>
  <c r="S25" i="18" s="1"/>
  <c r="Q26" i="18"/>
  <c r="S26" i="18" s="1"/>
  <c r="Q27" i="18"/>
  <c r="S27" i="18" s="1"/>
  <c r="Q28" i="18"/>
  <c r="Q29" i="18"/>
  <c r="S29" i="18" s="1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S3" i="18"/>
  <c r="S7" i="18"/>
  <c r="S11" i="18"/>
  <c r="S12" i="18"/>
  <c r="S15" i="18"/>
  <c r="S19" i="18"/>
  <c r="S28" i="18"/>
  <c r="O9" i="16" l="1"/>
  <c r="O8" i="16"/>
  <c r="O27" i="16"/>
  <c r="O32" i="16"/>
  <c r="O20" i="16"/>
  <c r="O12" i="16"/>
  <c r="O4" i="16"/>
  <c r="O10" i="16"/>
  <c r="O6" i="16"/>
  <c r="O7" i="16"/>
  <c r="O11" i="16"/>
  <c r="O13" i="16"/>
  <c r="O14" i="16"/>
  <c r="O15" i="16"/>
  <c r="O16" i="16"/>
  <c r="O21" i="16"/>
  <c r="O5" i="16"/>
  <c r="O17" i="16"/>
  <c r="O18" i="16"/>
  <c r="O19" i="16"/>
  <c r="O22" i="16"/>
  <c r="O23" i="16"/>
  <c r="O24" i="16"/>
  <c r="O25" i="16"/>
  <c r="O26" i="16"/>
  <c r="O30" i="16"/>
  <c r="O31" i="16"/>
  <c r="O28" i="16"/>
  <c r="O29" i="16"/>
  <c r="O33" i="16"/>
  <c r="O34" i="16"/>
  <c r="Y80" i="5"/>
  <c r="Z80" i="5"/>
  <c r="AA80" i="5"/>
  <c r="Y50" i="5"/>
  <c r="Z50" i="5"/>
  <c r="AA50" i="5"/>
  <c r="Y75" i="5"/>
  <c r="Z75" i="5"/>
  <c r="AA75" i="5"/>
  <c r="Y78" i="5"/>
  <c r="Z78" i="5"/>
  <c r="AA78" i="5"/>
  <c r="Y81" i="5"/>
  <c r="Z81" i="5"/>
  <c r="AA81" i="5"/>
  <c r="Y82" i="5"/>
  <c r="Z82" i="5"/>
  <c r="AA82" i="5"/>
  <c r="Y46" i="5"/>
  <c r="Z46" i="5"/>
  <c r="AA46" i="5"/>
  <c r="Y8" i="5"/>
  <c r="Z8" i="5"/>
  <c r="AA8" i="5"/>
  <c r="Y11" i="5"/>
  <c r="Z11" i="5"/>
  <c r="AA11" i="5"/>
  <c r="Y2" i="5"/>
  <c r="Z2" i="5"/>
  <c r="AA2" i="5"/>
  <c r="Y14" i="5"/>
  <c r="Z14" i="5"/>
  <c r="AA14" i="5"/>
  <c r="Y17" i="5"/>
  <c r="Z17" i="5"/>
  <c r="AA17" i="5"/>
  <c r="Y20" i="5"/>
  <c r="Z20" i="5"/>
  <c r="AA20" i="5"/>
  <c r="Y23" i="5"/>
  <c r="Z23" i="5"/>
  <c r="AA23" i="5"/>
  <c r="Y25" i="5"/>
  <c r="Z25" i="5"/>
  <c r="AA25" i="5"/>
  <c r="Y3" i="5"/>
  <c r="Z3" i="5"/>
  <c r="AA3" i="5"/>
  <c r="Y15" i="5"/>
  <c r="Z15" i="5"/>
  <c r="AA15" i="5"/>
  <c r="Y18" i="5"/>
  <c r="Z18" i="5"/>
  <c r="AA18" i="5"/>
  <c r="Y5" i="5"/>
  <c r="Z5" i="5"/>
  <c r="AA5" i="5"/>
  <c r="Y28" i="5"/>
  <c r="Z28" i="5"/>
  <c r="AA28" i="5"/>
  <c r="Y31" i="5"/>
  <c r="AB31" i="5" s="1"/>
  <c r="Z31" i="5"/>
  <c r="AA31" i="5"/>
  <c r="Y34" i="5"/>
  <c r="Z34" i="5"/>
  <c r="AA34" i="5"/>
  <c r="Y9" i="5"/>
  <c r="Z9" i="5"/>
  <c r="AA9" i="5"/>
  <c r="Y12" i="5"/>
  <c r="Z12" i="5"/>
  <c r="AA12" i="5"/>
  <c r="Y21" i="5"/>
  <c r="AB21" i="5" s="1"/>
  <c r="Z21" i="5"/>
  <c r="AA21" i="5"/>
  <c r="Y24" i="5"/>
  <c r="Z24" i="5"/>
  <c r="AA24" i="5"/>
  <c r="Y26" i="5"/>
  <c r="Z26" i="5"/>
  <c r="AA26" i="5"/>
  <c r="Y37" i="5"/>
  <c r="Z37" i="5"/>
  <c r="AA37" i="5"/>
  <c r="Y40" i="5"/>
  <c r="AB40" i="5" s="1"/>
  <c r="Z40" i="5"/>
  <c r="AA40" i="5"/>
  <c r="Y43" i="5"/>
  <c r="Z43" i="5"/>
  <c r="AA43" i="5"/>
  <c r="Y51" i="5"/>
  <c r="Z51" i="5"/>
  <c r="AA51" i="5"/>
  <c r="Y54" i="5"/>
  <c r="Z54" i="5"/>
  <c r="AA54" i="5"/>
  <c r="Y57" i="5"/>
  <c r="AB57" i="5" s="1"/>
  <c r="Z57" i="5"/>
  <c r="AA57" i="5"/>
  <c r="Y60" i="5"/>
  <c r="Z60" i="5"/>
  <c r="AA60" i="5"/>
  <c r="Y63" i="5"/>
  <c r="Z63" i="5"/>
  <c r="AA63" i="5"/>
  <c r="Y66" i="5"/>
  <c r="Z66" i="5"/>
  <c r="AA66" i="5"/>
  <c r="Y69" i="5"/>
  <c r="Z69" i="5"/>
  <c r="AA69" i="5"/>
  <c r="Y72" i="5"/>
  <c r="Z72" i="5"/>
  <c r="AA72" i="5"/>
  <c r="Y85" i="5"/>
  <c r="Z85" i="5"/>
  <c r="AA85" i="5"/>
  <c r="Y4" i="5"/>
  <c r="Z4" i="5"/>
  <c r="AA4" i="5"/>
  <c r="Y16" i="5"/>
  <c r="Z16" i="5"/>
  <c r="AA16" i="5"/>
  <c r="Y19" i="5"/>
  <c r="Z19" i="5"/>
  <c r="AA19" i="5"/>
  <c r="Y29" i="5"/>
  <c r="Z29" i="5"/>
  <c r="AA29" i="5"/>
  <c r="Y32" i="5"/>
  <c r="Z32" i="5"/>
  <c r="AA32" i="5"/>
  <c r="Y35" i="5"/>
  <c r="Z35" i="5"/>
  <c r="AA35" i="5"/>
  <c r="Y47" i="5"/>
  <c r="Z47" i="5"/>
  <c r="AA47" i="5"/>
  <c r="Y48" i="5"/>
  <c r="Z48" i="5"/>
  <c r="AA48" i="5"/>
  <c r="Y6" i="5"/>
  <c r="Z6" i="5"/>
  <c r="AA6" i="5"/>
  <c r="Y10" i="5"/>
  <c r="Z10" i="5"/>
  <c r="AA10" i="5"/>
  <c r="Y13" i="5"/>
  <c r="Z13" i="5"/>
  <c r="AA13" i="5"/>
  <c r="Y22" i="5"/>
  <c r="Z22" i="5"/>
  <c r="AA22" i="5"/>
  <c r="Y27" i="5"/>
  <c r="Z27" i="5"/>
  <c r="AA27" i="5"/>
  <c r="Y41" i="5"/>
  <c r="Z41" i="5"/>
  <c r="AA41" i="5"/>
  <c r="Y38" i="5"/>
  <c r="Z38" i="5"/>
  <c r="AA38" i="5"/>
  <c r="Y44" i="5"/>
  <c r="Z44" i="5"/>
  <c r="AA44" i="5"/>
  <c r="Y52" i="5"/>
  <c r="Z52" i="5"/>
  <c r="AA52" i="5"/>
  <c r="Y55" i="5"/>
  <c r="Z55" i="5"/>
  <c r="AA55" i="5"/>
  <c r="Y58" i="5"/>
  <c r="Z58" i="5"/>
  <c r="AA58" i="5"/>
  <c r="Y61" i="5"/>
  <c r="Z61" i="5"/>
  <c r="AA61" i="5"/>
  <c r="Y64" i="5"/>
  <c r="Z64" i="5"/>
  <c r="AA64" i="5"/>
  <c r="Y67" i="5"/>
  <c r="Z67" i="5"/>
  <c r="AA67" i="5"/>
  <c r="Y70" i="5"/>
  <c r="Z70" i="5"/>
  <c r="AA70" i="5"/>
  <c r="Y73" i="5"/>
  <c r="Z73" i="5"/>
  <c r="AA73" i="5"/>
  <c r="Y76" i="5"/>
  <c r="Z76" i="5"/>
  <c r="AA76" i="5"/>
  <c r="Y79" i="5"/>
  <c r="Z79" i="5"/>
  <c r="AA79" i="5"/>
  <c r="Y30" i="5"/>
  <c r="Z30" i="5"/>
  <c r="AA30" i="5"/>
  <c r="Y33" i="5"/>
  <c r="Z33" i="5"/>
  <c r="AA33" i="5"/>
  <c r="Y36" i="5"/>
  <c r="Z36" i="5"/>
  <c r="AA36" i="5"/>
  <c r="Y49" i="5"/>
  <c r="Z49" i="5"/>
  <c r="AA49" i="5"/>
  <c r="Y7" i="5"/>
  <c r="Z7" i="5"/>
  <c r="AA7" i="5"/>
  <c r="Y83" i="5"/>
  <c r="Z83" i="5"/>
  <c r="AA83" i="5"/>
  <c r="Y86" i="5"/>
  <c r="Z86" i="5"/>
  <c r="AA86" i="5"/>
  <c r="Y39" i="5"/>
  <c r="Z39" i="5"/>
  <c r="AA39" i="5"/>
  <c r="Y42" i="5"/>
  <c r="Z42" i="5"/>
  <c r="AA42" i="5"/>
  <c r="Y45" i="5"/>
  <c r="Z45" i="5"/>
  <c r="AA45" i="5"/>
  <c r="Y53" i="5"/>
  <c r="Z53" i="5"/>
  <c r="AA53" i="5"/>
  <c r="Y56" i="5"/>
  <c r="Z56" i="5"/>
  <c r="AA56" i="5"/>
  <c r="Y59" i="5"/>
  <c r="Z59" i="5"/>
  <c r="AA59" i="5"/>
  <c r="Y62" i="5"/>
  <c r="Z62" i="5"/>
  <c r="AA62" i="5"/>
  <c r="Y65" i="5"/>
  <c r="Z65" i="5"/>
  <c r="AA65" i="5"/>
  <c r="Y68" i="5"/>
  <c r="Z68" i="5"/>
  <c r="AA68" i="5"/>
  <c r="Y71" i="5"/>
  <c r="Z71" i="5"/>
  <c r="AA71" i="5"/>
  <c r="Y74" i="5"/>
  <c r="Z74" i="5"/>
  <c r="AA74" i="5"/>
  <c r="Y77" i="5"/>
  <c r="Z77" i="5"/>
  <c r="AA77" i="5"/>
  <c r="Y84" i="5"/>
  <c r="Z84" i="5"/>
  <c r="AA84" i="5"/>
  <c r="Y87" i="5"/>
  <c r="Z87" i="5"/>
  <c r="AA87" i="5"/>
  <c r="AB15" i="5" l="1"/>
  <c r="AB20" i="5"/>
  <c r="AB77" i="5"/>
  <c r="AB65" i="5"/>
  <c r="AB53" i="5"/>
  <c r="AB86" i="5"/>
  <c r="AB36" i="5"/>
  <c r="AB76" i="5"/>
  <c r="AB64" i="5"/>
  <c r="AB52" i="5"/>
  <c r="AB27" i="5"/>
  <c r="AB6" i="5"/>
  <c r="AB32" i="5"/>
  <c r="AB4" i="5"/>
  <c r="AB66" i="5"/>
  <c r="AB2" i="5"/>
  <c r="AB82" i="5"/>
  <c r="AB50" i="5"/>
  <c r="AB84" i="5"/>
  <c r="AB68" i="5"/>
  <c r="AB56" i="5"/>
  <c r="AB39" i="5"/>
  <c r="AB49" i="5"/>
  <c r="AB79" i="5"/>
  <c r="AB67" i="5"/>
  <c r="AB55" i="5"/>
  <c r="AB41" i="5"/>
  <c r="AB10" i="5"/>
  <c r="AB35" i="5"/>
  <c r="AB16" i="5"/>
  <c r="AB69" i="5"/>
  <c r="AB60" i="5"/>
  <c r="AB43" i="5"/>
  <c r="AB24" i="5"/>
  <c r="AB34" i="5"/>
  <c r="AB18" i="5"/>
  <c r="AB23" i="5"/>
  <c r="AB46" i="5"/>
  <c r="AB75" i="5"/>
  <c r="AB87" i="5"/>
  <c r="AB71" i="5"/>
  <c r="AB59" i="5"/>
  <c r="AB42" i="5"/>
  <c r="AB7" i="5"/>
  <c r="AB30" i="5"/>
  <c r="AB70" i="5"/>
  <c r="AB58" i="5"/>
  <c r="AB38" i="5"/>
  <c r="AB13" i="5"/>
  <c r="AB47" i="5"/>
  <c r="AB19" i="5"/>
  <c r="AB72" i="5"/>
  <c r="AB63" i="5"/>
  <c r="AB51" i="5"/>
  <c r="AB26" i="5"/>
  <c r="AB9" i="5"/>
  <c r="AB5" i="5"/>
  <c r="AB25" i="5"/>
  <c r="AB14" i="5"/>
  <c r="AB8" i="5"/>
  <c r="AB78" i="5"/>
  <c r="AB74" i="5"/>
  <c r="AB62" i="5"/>
  <c r="AB45" i="5"/>
  <c r="AB83" i="5"/>
  <c r="AB33" i="5"/>
  <c r="AB73" i="5"/>
  <c r="AB61" i="5"/>
  <c r="AB44" i="5"/>
  <c r="AB22" i="5"/>
  <c r="AB48" i="5"/>
  <c r="AB29" i="5"/>
  <c r="AB85" i="5"/>
  <c r="AB54" i="5"/>
  <c r="AB37" i="5"/>
  <c r="AB12" i="5"/>
  <c r="AB28" i="5"/>
  <c r="AB3" i="5"/>
  <c r="AB17" i="5"/>
  <c r="AB11" i="5"/>
  <c r="AB81" i="5"/>
  <c r="AB80" i="5"/>
</calcChain>
</file>

<file path=xl/sharedStrings.xml><?xml version="1.0" encoding="utf-8"?>
<sst xmlns="http://schemas.openxmlformats.org/spreadsheetml/2006/main" count="2842" uniqueCount="211">
  <si>
    <t>Mouse ID </t>
  </si>
  <si>
    <t>Sex</t>
  </si>
  <si>
    <t>Arrival Date or DOB</t>
  </si>
  <si>
    <t>Age at Arrival (weeks)</t>
  </si>
  <si>
    <t>Procedure Date </t>
  </si>
  <si>
    <t>Age at Procedure (weeks)</t>
  </si>
  <si>
    <t>Procedure</t>
  </si>
  <si>
    <t>Study</t>
  </si>
  <si>
    <t>Surgeon</t>
  </si>
  <si>
    <t>Housing</t>
  </si>
  <si>
    <t>Euthanasia</t>
  </si>
  <si>
    <t>Time Alive (days)</t>
  </si>
  <si>
    <t>Surgery Start Time (HH:MM:SS)</t>
  </si>
  <si>
    <t>Surgery End Time (HH:MM:SS)</t>
  </si>
  <si>
    <t>Surgery Duration (HH:MM:SS)</t>
  </si>
  <si>
    <t>Body Temp (°C)</t>
  </si>
  <si>
    <t>M=18/021</t>
  </si>
  <si>
    <t>Male</t>
  </si>
  <si>
    <t>ip injection </t>
  </si>
  <si>
    <t>Aged</t>
  </si>
  <si>
    <t>Andrea</t>
  </si>
  <si>
    <t>group</t>
  </si>
  <si>
    <t>NA</t>
  </si>
  <si>
    <t>M=18/022</t>
  </si>
  <si>
    <t xml:space="preserve">Male </t>
  </si>
  <si>
    <t>M=22/03 #01</t>
  </si>
  <si>
    <t>pMCAO</t>
  </si>
  <si>
    <t>single</t>
  </si>
  <si>
    <t>M=22/03 #02</t>
  </si>
  <si>
    <t>M=22/03 #03</t>
  </si>
  <si>
    <t>M=22/03 #04</t>
  </si>
  <si>
    <t>M=22/03 #05</t>
  </si>
  <si>
    <t>M=22/03 #06</t>
  </si>
  <si>
    <t>M=22/03 #07</t>
  </si>
  <si>
    <t>M=22/03 #08</t>
  </si>
  <si>
    <t>M=22/03 #09</t>
  </si>
  <si>
    <t>M=22/03 #10</t>
  </si>
  <si>
    <t>M=22/03 #11</t>
  </si>
  <si>
    <t>M=22/03 #12</t>
  </si>
  <si>
    <t>M=22/03 #13</t>
  </si>
  <si>
    <t>M=22/03 #14</t>
  </si>
  <si>
    <t>M=22/03 #15</t>
  </si>
  <si>
    <t>M=22/03 #16</t>
  </si>
  <si>
    <t>M=22/03 #18</t>
  </si>
  <si>
    <t>M=22/03 #19</t>
  </si>
  <si>
    <t>M=22/03 #20</t>
  </si>
  <si>
    <t>M=22/03 #21</t>
  </si>
  <si>
    <t>M=22/03 #22</t>
  </si>
  <si>
    <t>M=22/03 #23</t>
  </si>
  <si>
    <t>M=22/03 #24</t>
  </si>
  <si>
    <t>M=22/03 #25</t>
  </si>
  <si>
    <t>M=22/03 #27</t>
  </si>
  <si>
    <t>M=22/03 #28</t>
  </si>
  <si>
    <t>M=22/03 #29</t>
  </si>
  <si>
    <t>M=22/03 #30</t>
  </si>
  <si>
    <t>M=22/03 #31</t>
  </si>
  <si>
    <t>M=22/03 #32</t>
  </si>
  <si>
    <t>M=22/03 #33</t>
  </si>
  <si>
    <t>Mouse ID</t>
  </si>
  <si>
    <t>Treatment Group</t>
  </si>
  <si>
    <t xml:space="preserve">Treatment </t>
  </si>
  <si>
    <t>*Excluded from study for reaching humane endpoint</t>
  </si>
  <si>
    <t>Saline</t>
  </si>
  <si>
    <t>0.5 mg/kg Fingolimod</t>
  </si>
  <si>
    <t>M=22/03 #26</t>
  </si>
  <si>
    <t>Mouse Weight</t>
  </si>
  <si>
    <t>Appearance</t>
  </si>
  <si>
    <t>Behaviour</t>
  </si>
  <si>
    <t>Neuroscore</t>
  </si>
  <si>
    <t>Treatment</t>
  </si>
  <si>
    <t>W 0</t>
  </si>
  <si>
    <t>W 1</t>
  </si>
  <si>
    <t>W 2</t>
  </si>
  <si>
    <t>W 3</t>
  </si>
  <si>
    <t>W 4</t>
  </si>
  <si>
    <t>W 5</t>
  </si>
  <si>
    <t>W 6</t>
  </si>
  <si>
    <t>W 7</t>
  </si>
  <si>
    <t>Ap 1</t>
  </si>
  <si>
    <t>Ap 2</t>
  </si>
  <si>
    <t>Ap 3</t>
  </si>
  <si>
    <t>Ap 4</t>
  </si>
  <si>
    <t>Ap 5</t>
  </si>
  <si>
    <t>Ap 6</t>
  </si>
  <si>
    <t>Ap 7</t>
  </si>
  <si>
    <t>B 1</t>
  </si>
  <si>
    <t>B 2</t>
  </si>
  <si>
    <t>B 3</t>
  </si>
  <si>
    <t>B 4</t>
  </si>
  <si>
    <t>B 5</t>
  </si>
  <si>
    <t>B 6</t>
  </si>
  <si>
    <t>B 7</t>
  </si>
  <si>
    <t>NS 1</t>
  </si>
  <si>
    <t>NS 2</t>
  </si>
  <si>
    <t>NS 3</t>
  </si>
  <si>
    <t>NS 4</t>
  </si>
  <si>
    <t>NS 5</t>
  </si>
  <si>
    <t>NS 6</t>
  </si>
  <si>
    <t>NS 7</t>
  </si>
  <si>
    <t>Time Point</t>
  </si>
  <si>
    <t>Tch 1</t>
  </si>
  <si>
    <t>Tch 2</t>
  </si>
  <si>
    <t>Tch 3</t>
  </si>
  <si>
    <t>Tch 4</t>
  </si>
  <si>
    <t>Tch 5</t>
  </si>
  <si>
    <t>Tch 6</t>
  </si>
  <si>
    <t>Tch 7</t>
  </si>
  <si>
    <t>Tch 8</t>
  </si>
  <si>
    <t>Tch 9</t>
  </si>
  <si>
    <t>Tch 10</t>
  </si>
  <si>
    <t>Tch 11</t>
  </si>
  <si>
    <t>Tch 12</t>
  </si>
  <si>
    <t>Tch 13</t>
  </si>
  <si>
    <t>Tch 14</t>
  </si>
  <si>
    <t>Tch 15</t>
  </si>
  <si>
    <t>Tch 16</t>
  </si>
  <si>
    <t>Tch 17</t>
  </si>
  <si>
    <t>Tch 18</t>
  </si>
  <si>
    <t>Tch 19</t>
  </si>
  <si>
    <t>Tch 20</t>
  </si>
  <si>
    <t>Right</t>
  </si>
  <si>
    <t>Left</t>
  </si>
  <si>
    <t>Both</t>
  </si>
  <si>
    <t>Sum</t>
  </si>
  <si>
    <t>0 days</t>
  </si>
  <si>
    <t>B</t>
  </si>
  <si>
    <t>L</t>
  </si>
  <si>
    <t>R</t>
  </si>
  <si>
    <t>3 days</t>
  </si>
  <si>
    <t>7 days</t>
  </si>
  <si>
    <t>Contra (Right)</t>
  </si>
  <si>
    <t>Ipsi (Left)</t>
  </si>
  <si>
    <t>Total Steps</t>
  </si>
  <si>
    <t>-</t>
  </si>
  <si>
    <t>H&amp;E</t>
  </si>
  <si>
    <t>NeuN</t>
  </si>
  <si>
    <t>Lesion</t>
  </si>
  <si>
    <t>Contralateral Hemisphere</t>
  </si>
  <si>
    <t>Ipsilateral Hemisphere</t>
  </si>
  <si>
    <t>Healthy Ipsilateral Hemisphere</t>
  </si>
  <si>
    <t>Brain Volume</t>
  </si>
  <si>
    <t>∆ in Hemisphere Volume</t>
  </si>
  <si>
    <t>Tissue Loss [Contra - Healthy Ipsi]</t>
  </si>
  <si>
    <t>Bleed</t>
  </si>
  <si>
    <t>Total # of Brain Sections</t>
  </si>
  <si>
    <t>Sections with Lesion</t>
  </si>
  <si>
    <t>Lesion2</t>
  </si>
  <si>
    <t>Contralateral Hemisphere2</t>
  </si>
  <si>
    <t>Ipsilateral Hemisphere2</t>
  </si>
  <si>
    <t>Healthy Ipsilateral Hemisphere2</t>
  </si>
  <si>
    <t>∆ in Hemisphere Volume2</t>
  </si>
  <si>
    <t>Tissue Loss [Contra - Healthy Ipsi]2</t>
  </si>
  <si>
    <t>Bleed2</t>
  </si>
  <si>
    <t>Total # of Brain Sections2</t>
  </si>
  <si>
    <t>Sections with Lesion2</t>
  </si>
  <si>
    <t>No</t>
  </si>
  <si>
    <t>Yes</t>
  </si>
  <si>
    <t>Frequencies</t>
  </si>
  <si>
    <t>Counts</t>
  </si>
  <si>
    <t>Spleen</t>
  </si>
  <si>
    <t>Cervical Lymph Node</t>
  </si>
  <si>
    <t>Inguinal Lymph Node</t>
  </si>
  <si>
    <t>Blood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</si>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</sst>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43" fontId="7" fillId="0" borderId="0" applyFont="0" applyFill="0" applyBorder="0" applyAlignment="0" applyProtection="0"/>
  </cellStyleXfs>
  <cellXfs count="221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4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2" fillId="0" borderId="2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2" fontId="2" fillId="0" borderId="10" xfId="1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7" fillId="0" borderId="5" xfId="2" applyNumberFormat="1" applyFont="1" applyBorder="1" applyAlignment="1">
      <alignment horizontal="center" vertical="center"/>
    </xf>
    <xf numFmtId="3" fontId="7" fillId="0" borderId="5" xfId="3" applyNumberFormat="1" applyFont="1" applyFill="1" applyBorder="1" applyAlignment="1">
      <alignment horizontal="center" vertical="center"/>
    </xf>
    <xf numFmtId="3" fontId="7" fillId="0" borderId="14" xfId="3" applyNumberFormat="1" applyFont="1" applyFill="1" applyBorder="1" applyAlignment="1">
      <alignment horizontal="center" vertical="center"/>
    </xf>
    <xf numFmtId="3" fontId="7" fillId="12" borderId="5" xfId="3" applyNumberFormat="1" applyFont="1" applyFill="1" applyBorder="1" applyAlignment="1">
      <alignment horizontal="center" vertical="center"/>
    </xf>
    <xf numFmtId="3" fontId="7" fillId="12" borderId="14" xfId="3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3" fontId="7" fillId="0" borderId="10" xfId="2" applyNumberFormat="1" applyFont="1" applyBorder="1" applyAlignment="1">
      <alignment horizontal="center" vertical="center"/>
    </xf>
    <xf numFmtId="3" fontId="7" fillId="0" borderId="10" xfId="3" applyNumberFormat="1" applyFont="1" applyFill="1" applyBorder="1" applyAlignment="1">
      <alignment horizontal="center" vertical="center"/>
    </xf>
    <xf numFmtId="3" fontId="7" fillId="0" borderId="18" xfId="3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/>
    </xf>
    <xf numFmtId="3" fontId="2" fillId="0" borderId="5" xfId="3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" fontId="7" fillId="0" borderId="5" xfId="3" applyNumberFormat="1" applyFont="1" applyFill="1" applyBorder="1" applyAlignment="1">
      <alignment horizontal="center" vertical="center"/>
    </xf>
    <xf numFmtId="4" fontId="7" fillId="12" borderId="5" xfId="3" applyNumberFormat="1" applyFont="1" applyFill="1" applyBorder="1" applyAlignment="1">
      <alignment horizontal="center" vertical="center"/>
    </xf>
    <xf numFmtId="4" fontId="7" fillId="0" borderId="10" xfId="3" applyNumberFormat="1" applyFont="1" applyFill="1" applyBorder="1" applyAlignment="1">
      <alignment horizontal="center" vertical="center"/>
    </xf>
    <xf numFmtId="4" fontId="7" fillId="0" borderId="4" xfId="3" applyNumberFormat="1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9" fillId="0" borderId="7" xfId="2" applyNumberFormat="1" applyFont="1" applyBorder="1" applyAlignment="1">
      <alignment horizontal="center" vertical="center"/>
    </xf>
    <xf numFmtId="3" fontId="9" fillId="0" borderId="8" xfId="2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2" fontId="2" fillId="0" borderId="12" xfId="1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/>
    <xf numFmtId="0" fontId="2" fillId="0" borderId="1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0" borderId="2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4" fontId="7" fillId="0" borderId="1" xfId="3" applyNumberFormat="1" applyFont="1" applyFill="1" applyBorder="1" applyAlignment="1">
      <alignment horizontal="center" vertical="center"/>
    </xf>
    <xf numFmtId="4" fontId="7" fillId="0" borderId="11" xfId="3" applyNumberFormat="1" applyFont="1" applyFill="1" applyBorder="1" applyAlignment="1">
      <alignment horizontal="center" vertical="center"/>
    </xf>
    <xf numFmtId="4" fontId="7" fillId="0" borderId="24" xfId="3" applyNumberFormat="1" applyFont="1" applyFill="1" applyBorder="1" applyAlignment="1">
      <alignment horizontal="center" vertical="center"/>
    </xf>
    <xf numFmtId="4" fontId="7" fillId="0" borderId="12" xfId="3" applyNumberFormat="1" applyFont="1" applyFill="1" applyBorder="1" applyAlignment="1">
      <alignment horizontal="center" vertical="center"/>
    </xf>
    <xf numFmtId="4" fontId="7" fillId="0" borderId="25" xfId="3" applyNumberFormat="1" applyFont="1" applyFill="1" applyBorder="1" applyAlignment="1">
      <alignment horizontal="center" vertical="center"/>
    </xf>
    <xf numFmtId="4" fontId="7" fillId="0" borderId="26" xfId="3" applyNumberFormat="1" applyFont="1" applyFill="1" applyBorder="1" applyAlignment="1">
      <alignment horizontal="center" vertical="center"/>
    </xf>
    <xf numFmtId="4" fontId="7" fillId="0" borderId="27" xfId="3" applyNumberFormat="1" applyFont="1" applyFill="1" applyBorder="1" applyAlignment="1">
      <alignment horizontal="center" vertical="center"/>
    </xf>
    <xf numFmtId="4" fontId="7" fillId="0" borderId="28" xfId="3" applyNumberFormat="1" applyFont="1" applyFill="1" applyBorder="1" applyAlignment="1">
      <alignment horizontal="center" vertical="center"/>
    </xf>
    <xf numFmtId="4" fontId="7" fillId="0" borderId="29" xfId="3" applyNumberFormat="1" applyFont="1" applyFill="1" applyBorder="1" applyAlignment="1">
      <alignment horizontal="center" vertical="center"/>
    </xf>
    <xf numFmtId="3" fontId="7" fillId="0" borderId="4" xfId="3" applyNumberFormat="1" applyFont="1" applyFill="1" applyBorder="1" applyAlignment="1">
      <alignment horizontal="center" vertical="center"/>
    </xf>
    <xf numFmtId="3" fontId="7" fillId="0" borderId="9" xfId="3" applyNumberFormat="1" applyFont="1" applyFill="1" applyBorder="1" applyAlignment="1">
      <alignment horizontal="center" vertical="center"/>
    </xf>
    <xf numFmtId="4" fontId="7" fillId="12" borderId="26" xfId="3" applyNumberFormat="1" applyFont="1" applyFill="1" applyBorder="1" applyAlignment="1">
      <alignment horizontal="center" vertical="center"/>
    </xf>
    <xf numFmtId="4" fontId="7" fillId="12" borderId="27" xfId="3" applyNumberFormat="1" applyFont="1" applyFill="1" applyBorder="1" applyAlignment="1">
      <alignment horizontal="center" vertical="center"/>
    </xf>
    <xf numFmtId="3" fontId="7" fillId="0" borderId="1" xfId="3" applyNumberFormat="1" applyFont="1" applyFill="1" applyBorder="1" applyAlignment="1">
      <alignment horizontal="center" vertical="center"/>
    </xf>
    <xf numFmtId="3" fontId="7" fillId="0" borderId="11" xfId="3" applyNumberFormat="1" applyFont="1" applyFill="1" applyBorder="1" applyAlignment="1">
      <alignment horizontal="center" vertical="center"/>
    </xf>
    <xf numFmtId="3" fontId="7" fillId="0" borderId="24" xfId="3" applyNumberFormat="1" applyFont="1" applyFill="1" applyBorder="1" applyAlignment="1">
      <alignment horizontal="center" vertical="center"/>
    </xf>
    <xf numFmtId="3" fontId="7" fillId="0" borderId="12" xfId="3" applyNumberFormat="1" applyFont="1" applyFill="1" applyBorder="1" applyAlignment="1">
      <alignment horizontal="center" vertical="center"/>
    </xf>
    <xf numFmtId="3" fontId="7" fillId="0" borderId="25" xfId="3" applyNumberFormat="1" applyFont="1" applyFill="1" applyBorder="1" applyAlignment="1">
      <alignment horizontal="center" vertical="center"/>
    </xf>
    <xf numFmtId="3" fontId="7" fillId="0" borderId="26" xfId="3" applyNumberFormat="1" applyFont="1" applyFill="1" applyBorder="1" applyAlignment="1">
      <alignment horizontal="center" vertical="center"/>
    </xf>
    <xf numFmtId="3" fontId="7" fillId="0" borderId="27" xfId="3" applyNumberFormat="1" applyFont="1" applyFill="1" applyBorder="1" applyAlignment="1">
      <alignment horizontal="center" vertical="center"/>
    </xf>
    <xf numFmtId="3" fontId="7" fillId="0" borderId="28" xfId="3" applyNumberFormat="1" applyFont="1" applyFill="1" applyBorder="1" applyAlignment="1">
      <alignment horizontal="center" vertical="center"/>
    </xf>
    <xf numFmtId="3" fontId="7" fillId="0" borderId="29" xfId="3" applyNumberFormat="1" applyFont="1" applyFill="1" applyBorder="1" applyAlignment="1">
      <alignment horizontal="center" vertical="center"/>
    </xf>
    <xf numFmtId="3" fontId="7" fillId="12" borderId="4" xfId="3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14" fontId="2" fillId="0" borderId="26" xfId="0" applyNumberFormat="1" applyFon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14" fontId="2" fillId="0" borderId="31" xfId="0" applyNumberFormat="1" applyFont="1" applyBorder="1" applyAlignment="1">
      <alignment horizontal="center"/>
    </xf>
    <xf numFmtId="20" fontId="2" fillId="0" borderId="26" xfId="0" applyNumberFormat="1" applyFont="1" applyBorder="1" applyAlignment="1">
      <alignment horizontal="center"/>
    </xf>
    <xf numFmtId="20" fontId="2" fillId="0" borderId="31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2" fontId="2" fillId="0" borderId="24" xfId="1" applyNumberFormat="1" applyFont="1" applyBorder="1" applyAlignment="1">
      <alignment horizontal="center" vertical="center"/>
    </xf>
    <xf numFmtId="2" fontId="2" fillId="0" borderId="26" xfId="1" applyNumberFormat="1" applyFont="1" applyBorder="1" applyAlignment="1">
      <alignment horizontal="center" vertical="center"/>
    </xf>
    <xf numFmtId="2" fontId="2" fillId="0" borderId="28" xfId="1" applyNumberFormat="1" applyFont="1" applyBorder="1" applyAlignment="1">
      <alignment horizontal="center" vertical="center"/>
    </xf>
    <xf numFmtId="3" fontId="7" fillId="0" borderId="32" xfId="2" applyNumberFormat="1" applyFont="1" applyBorder="1" applyAlignment="1">
      <alignment horizontal="center" vertical="center"/>
    </xf>
    <xf numFmtId="3" fontId="7" fillId="0" borderId="1" xfId="2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13" borderId="7" xfId="0" applyFont="1" applyFill="1" applyBorder="1" applyAlignment="1" applyProtection="1">
      <alignment horizontal="center" vertical="center" wrapText="1"/>
      <protection locked="0"/>
    </xf>
    <xf numFmtId="1" fontId="2" fillId="0" borderId="12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3" fontId="9" fillId="3" borderId="7" xfId="2" applyNumberFormat="1" applyFont="1" applyFill="1" applyBorder="1" applyAlignment="1">
      <alignment horizontal="center" vertical="center"/>
    </xf>
    <xf numFmtId="3" fontId="9" fillId="10" borderId="7" xfId="2" applyNumberFormat="1" applyFont="1" applyFill="1" applyBorder="1" applyAlignment="1">
      <alignment horizontal="center" vertical="center"/>
    </xf>
    <xf numFmtId="3" fontId="9" fillId="10" borderId="8" xfId="2" applyNumberFormat="1" applyFont="1" applyFill="1" applyBorder="1" applyAlignment="1">
      <alignment horizontal="center" vertical="center"/>
    </xf>
    <xf numFmtId="3" fontId="9" fillId="8" borderId="7" xfId="2" applyNumberFormat="1" applyFont="1" applyFill="1" applyBorder="1" applyAlignment="1">
      <alignment horizontal="center" vertical="center"/>
    </xf>
    <xf numFmtId="3" fontId="9" fillId="8" borderId="8" xfId="2" applyNumberFormat="1" applyFont="1" applyFill="1" applyBorder="1" applyAlignment="1">
      <alignment horizontal="center" vertical="center"/>
    </xf>
    <xf numFmtId="0" fontId="9" fillId="6" borderId="7" xfId="2" applyFont="1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9" fillId="7" borderId="7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10" borderId="7" xfId="2" applyFont="1" applyFill="1" applyBorder="1" applyAlignment="1">
      <alignment horizontal="center" vertical="center"/>
    </xf>
    <xf numFmtId="3" fontId="9" fillId="6" borderId="7" xfId="2" applyNumberFormat="1" applyFont="1" applyFill="1" applyBorder="1" applyAlignment="1">
      <alignment horizontal="center" vertical="center"/>
    </xf>
    <xf numFmtId="3" fontId="9" fillId="11" borderId="7" xfId="2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18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auto="1"/>
        </right>
        <top/>
        <bottom/>
        <vertical/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bottom style="medium">
          <color indexed="64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double">
          <color indexed="64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6" formatCode="h:mm:ss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6" formatCode="h:mm:ss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6" formatCode="h:mm:ss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dd/mm/yyyy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/>
        <right style="thin">
          <color auto="1"/>
        </right>
        <vertical style="thin">
          <color auto="1"/>
        </vertical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P34" totalsRowShown="0" headerRowDxfId="182" dataDxfId="181" headerRowBorderDxfId="179" tableBorderDxfId="180">
  <autoFilter ref="A1:P34" xr:uid="{00000000-0009-0000-0100-00000A000000}"/>
  <sortState xmlns:xlrd2="http://schemas.microsoft.com/office/spreadsheetml/2017/richdata2" ref="A2:O34">
    <sortCondition ref="A1:A34"/>
  </sortState>
  <tableColumns count="16">
    <tableColumn id="1" xr3:uid="{00000000-0010-0000-0000-000001000000}" name="Mouse ID " dataDxfId="178"/>
    <tableColumn id="15" xr3:uid="{00000000-0010-0000-0000-00000F000000}" name="Sex" dataDxfId="177"/>
    <tableColumn id="2" xr3:uid="{00000000-0010-0000-0000-000002000000}" name="Arrival Date or DOB" dataDxfId="176"/>
    <tableColumn id="4" xr3:uid="{00000000-0010-0000-0000-000004000000}" name="Age at Arrival (weeks)" dataDxfId="175"/>
    <tableColumn id="5" xr3:uid="{00000000-0010-0000-0000-000005000000}" name="Procedure Date " dataDxfId="174"/>
    <tableColumn id="6" xr3:uid="{00000000-0010-0000-0000-000006000000}" name="Age at Procedure (weeks)" dataDxfId="173"/>
    <tableColumn id="7" xr3:uid="{00000000-0010-0000-0000-000007000000}" name="Procedure" dataDxfId="172"/>
    <tableColumn id="8" xr3:uid="{00000000-0010-0000-0000-000008000000}" name="Study" dataDxfId="171"/>
    <tableColumn id="9" xr3:uid="{00000000-0010-0000-0000-000009000000}" name="Surgeon" dataDxfId="170"/>
    <tableColumn id="10" xr3:uid="{00000000-0010-0000-0000-00000A000000}" name="Housing" dataDxfId="169"/>
    <tableColumn id="11" xr3:uid="{00000000-0010-0000-0000-00000B000000}" name="Euthanasia" dataDxfId="168"/>
    <tableColumn id="12" xr3:uid="{00000000-0010-0000-0000-00000C000000}" name="Time Alive (days)" dataDxfId="167"/>
    <tableColumn id="13" xr3:uid="{00000000-0010-0000-0000-00000D000000}" name="Surgery Start Time (HH:MM:SS)" dataDxfId="166"/>
    <tableColumn id="14" xr3:uid="{00000000-0010-0000-0000-00000E000000}" name="Surgery End Time (HH:MM:SS)" dataDxfId="165"/>
    <tableColumn id="16" xr3:uid="{00000000-0010-0000-0000-000010000000}" name="Surgery Duration (HH:MM:SS)" dataDxfId="164">
      <calculatedColumnFormula>Table10[[#This Row],[Surgery End Time (HH:MM:SS)]]-Table10[[#This Row],[Surgery Start Time (HH:MM:SS)]]</calculatedColumnFormula>
    </tableColumn>
    <tableColumn id="3" xr3:uid="{00000000-0010-0000-0000-000003000000}" name="Body Temp (°C)" dataDxfId="1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31" totalsRowShown="0" headerRowDxfId="162" dataDxfId="161" headerRowBorderDxfId="160" dataCellStyle="Normal">
  <autoFilter ref="A1:C31" xr:uid="{00000000-0009-0000-0100-000008000000}"/>
  <sortState xmlns:xlrd2="http://schemas.microsoft.com/office/spreadsheetml/2017/richdata2" ref="A2:C31">
    <sortCondition ref="A1:A31"/>
  </sortState>
  <tableColumns count="3">
    <tableColumn id="2" xr3:uid="{00000000-0010-0000-0100-000002000000}" name="Mouse ID" dataDxfId="159" dataCellStyle="Normal"/>
    <tableColumn id="3" xr3:uid="{00000000-0010-0000-0100-000003000000}" name="Treatment Group" dataDxfId="158" dataCellStyle="Normal"/>
    <tableColumn id="4" xr3:uid="{00000000-0010-0000-0100-000004000000}" name="Treatment " dataDxfId="157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2:AF32" totalsRowShown="0" headerRowDxfId="156" dataDxfId="155" headerRowBorderDxfId="154" dataCellStyle="Normal">
  <autoFilter ref="A2:AF32" xr:uid="{00000000-0009-0000-0100-000002000000}"/>
  <sortState xmlns:xlrd2="http://schemas.microsoft.com/office/spreadsheetml/2017/richdata2" ref="A3:AF32">
    <sortCondition ref="A2:A32"/>
  </sortState>
  <tableColumns count="32">
    <tableColumn id="1" xr3:uid="{00000000-0010-0000-0200-000001000000}" name="Mouse ID" dataDxfId="153" dataCellStyle="Normal"/>
    <tableColumn id="3" xr3:uid="{00000000-0010-0000-0200-000003000000}" name="Treatment Group" dataDxfId="152" dataCellStyle="Normal"/>
    <tableColumn id="40" xr3:uid="{00000000-0010-0000-0200-000028000000}" name="Treatment" dataDxfId="151"/>
    <tableColumn id="4" xr3:uid="{00000000-0010-0000-0200-000004000000}" name="W 0" dataDxfId="150" dataCellStyle="Normal"/>
    <tableColumn id="5" xr3:uid="{00000000-0010-0000-0200-000005000000}" name="W 1" dataDxfId="149" dataCellStyle="Normal"/>
    <tableColumn id="6" xr3:uid="{00000000-0010-0000-0200-000006000000}" name="W 2" dataDxfId="148" dataCellStyle="Normal"/>
    <tableColumn id="7" xr3:uid="{00000000-0010-0000-0200-000007000000}" name="W 3" dataDxfId="147" dataCellStyle="Normal"/>
    <tableColumn id="8" xr3:uid="{00000000-0010-0000-0200-000008000000}" name="W 4" dataDxfId="146" dataCellStyle="Normal"/>
    <tableColumn id="9" xr3:uid="{00000000-0010-0000-0200-000009000000}" name="W 5" dataDxfId="145" dataCellStyle="Normal"/>
    <tableColumn id="30" xr3:uid="{00000000-0010-0000-0200-00001E000000}" name="W 6" dataDxfId="144"/>
    <tableColumn id="31" xr3:uid="{00000000-0010-0000-0200-00001F000000}" name="W 7" dataDxfId="143"/>
    <tableColumn id="10" xr3:uid="{00000000-0010-0000-0200-00000A000000}" name="Ap 1" dataDxfId="142" dataCellStyle="Normal"/>
    <tableColumn id="11" xr3:uid="{00000000-0010-0000-0200-00000B000000}" name="Ap 2" dataDxfId="141" dataCellStyle="Normal"/>
    <tableColumn id="12" xr3:uid="{00000000-0010-0000-0200-00000C000000}" name="Ap 3" dataDxfId="140" dataCellStyle="Normal"/>
    <tableColumn id="13" xr3:uid="{00000000-0010-0000-0200-00000D000000}" name="Ap 4" dataDxfId="139" dataCellStyle="Normal"/>
    <tableColumn id="14" xr3:uid="{00000000-0010-0000-0200-00000E000000}" name="Ap 5" dataDxfId="138" dataCellStyle="Normal"/>
    <tableColumn id="34" xr3:uid="{00000000-0010-0000-0200-000022000000}" name="Ap 6" dataDxfId="137"/>
    <tableColumn id="35" xr3:uid="{00000000-0010-0000-0200-000023000000}" name="Ap 7" dataDxfId="136"/>
    <tableColumn id="15" xr3:uid="{00000000-0010-0000-0200-00000F000000}" name="B 1" dataDxfId="135" dataCellStyle="Normal"/>
    <tableColumn id="16" xr3:uid="{00000000-0010-0000-0200-000010000000}" name="B 2" dataDxfId="134" dataCellStyle="Normal"/>
    <tableColumn id="17" xr3:uid="{00000000-0010-0000-0200-000011000000}" name="B 3" dataDxfId="133" dataCellStyle="Normal"/>
    <tableColumn id="18" xr3:uid="{00000000-0010-0000-0200-000012000000}" name="B 4" dataDxfId="132" dataCellStyle="Normal"/>
    <tableColumn id="19" xr3:uid="{00000000-0010-0000-0200-000013000000}" name="B 5" dataDxfId="131" dataCellStyle="Normal"/>
    <tableColumn id="36" xr3:uid="{00000000-0010-0000-0200-000024000000}" name="B 6" dataDxfId="130"/>
    <tableColumn id="37" xr3:uid="{00000000-0010-0000-0200-000025000000}" name="B 7" dataDxfId="129"/>
    <tableColumn id="20" xr3:uid="{00000000-0010-0000-0200-000014000000}" name="NS 1" dataDxfId="128" dataCellStyle="Normal"/>
    <tableColumn id="21" xr3:uid="{00000000-0010-0000-0200-000015000000}" name="NS 2" dataDxfId="127" dataCellStyle="Normal"/>
    <tableColumn id="22" xr3:uid="{00000000-0010-0000-0200-000016000000}" name="NS 3" dataDxfId="126" dataCellStyle="Normal"/>
    <tableColumn id="23" xr3:uid="{00000000-0010-0000-0200-000017000000}" name="NS 4" dataDxfId="125" dataCellStyle="Normal"/>
    <tableColumn id="24" xr3:uid="{00000000-0010-0000-0200-000018000000}" name="NS 5" dataDxfId="124" dataCellStyle="Normal"/>
    <tableColumn id="38" xr3:uid="{00000000-0010-0000-0200-000026000000}" name="NS 6" dataDxfId="123" dataCellStyle="Normal"/>
    <tableColumn id="39" xr3:uid="{00000000-0010-0000-0200-000027000000}" name="NS 7" dataDxfId="122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4" displayName="Table14" ref="A1:AB87" totalsRowShown="0" headerRowDxfId="121" dataDxfId="120" headerRowBorderDxfId="118" tableBorderDxfId="119" headerRowCellStyle="Normal" dataCellStyle="Normal">
  <autoFilter ref="A1:AB87" xr:uid="{00000000-0009-0000-0100-000001000000}"/>
  <sortState xmlns:xlrd2="http://schemas.microsoft.com/office/spreadsheetml/2017/richdata2" ref="A2:AB89">
    <sortCondition ref="A1:A89"/>
  </sortState>
  <tableColumns count="28">
    <tableColumn id="32" xr3:uid="{00000000-0010-0000-0300-000020000000}" name="Mouse ID" dataDxfId="117"/>
    <tableColumn id="1" xr3:uid="{00000000-0010-0000-0300-000001000000}" name="Treatment Group" dataDxfId="116"/>
    <tableColumn id="3" xr3:uid="{00000000-0010-0000-0300-000003000000}" name="Treatment" dataDxfId="115"/>
    <tableColumn id="6" xr3:uid="{00000000-0010-0000-0300-000006000000}" name="Time Point" dataDxfId="114"/>
    <tableColumn id="16" xr3:uid="{00000000-0010-0000-0300-000010000000}" name="Tch 1" dataDxfId="113"/>
    <tableColumn id="15" xr3:uid="{00000000-0010-0000-0300-00000F000000}" name="Tch 2" dataDxfId="112"/>
    <tableColumn id="14" xr3:uid="{00000000-0010-0000-0300-00000E000000}" name="Tch 3" dataDxfId="111"/>
    <tableColumn id="9" xr3:uid="{00000000-0010-0000-0300-000009000000}" name="Tch 4" dataDxfId="110"/>
    <tableColumn id="8" xr3:uid="{00000000-0010-0000-0300-000008000000}" name="Tch 5" dataDxfId="109"/>
    <tableColumn id="17" xr3:uid="{00000000-0010-0000-0300-000011000000}" name="Tch 6" dataDxfId="108"/>
    <tableColumn id="18" xr3:uid="{00000000-0010-0000-0300-000012000000}" name="Tch 7" dataDxfId="107"/>
    <tableColumn id="19" xr3:uid="{00000000-0010-0000-0300-000013000000}" name="Tch 8" dataDxfId="106"/>
    <tableColumn id="20" xr3:uid="{00000000-0010-0000-0300-000014000000}" name="Tch 9" dataDxfId="105"/>
    <tableColumn id="21" xr3:uid="{00000000-0010-0000-0300-000015000000}" name="Tch 10" dataDxfId="104"/>
    <tableColumn id="22" xr3:uid="{00000000-0010-0000-0300-000016000000}" name="Tch 11" dataDxfId="103"/>
    <tableColumn id="23" xr3:uid="{00000000-0010-0000-0300-000017000000}" name="Tch 12" dataDxfId="102"/>
    <tableColumn id="24" xr3:uid="{00000000-0010-0000-0300-000018000000}" name="Tch 13" dataDxfId="101"/>
    <tableColumn id="25" xr3:uid="{00000000-0010-0000-0300-000019000000}" name="Tch 14" dataDxfId="100"/>
    <tableColumn id="26" xr3:uid="{00000000-0010-0000-0300-00001A000000}" name="Tch 15" dataDxfId="99"/>
    <tableColumn id="27" xr3:uid="{00000000-0010-0000-0300-00001B000000}" name="Tch 16" dataDxfId="98"/>
    <tableColumn id="28" xr3:uid="{00000000-0010-0000-0300-00001C000000}" name="Tch 17" dataDxfId="97"/>
    <tableColumn id="29" xr3:uid="{00000000-0010-0000-0300-00001D000000}" name="Tch 18" dataDxfId="96"/>
    <tableColumn id="30" xr3:uid="{00000000-0010-0000-0300-00001E000000}" name="Tch 19" dataDxfId="95"/>
    <tableColumn id="31" xr3:uid="{00000000-0010-0000-0300-00001F000000}" name="Tch 20" dataDxfId="94"/>
    <tableColumn id="10" xr3:uid="{00000000-0010-0000-0300-00000A000000}" name="Right" dataDxfId="93" dataCellStyle="Normal">
      <calculatedColumnFormula>COUNTIF(Table14[[#This Row],[Tch 1]:[Tch 20]],"*R*")</calculatedColumnFormula>
    </tableColumn>
    <tableColumn id="11" xr3:uid="{00000000-0010-0000-0300-00000B000000}" name="Left" dataDxfId="92" dataCellStyle="Normal">
      <calculatedColumnFormula>COUNTIF(Table14[[#This Row],[Tch 1]:[Tch 20]],"*L*")</calculatedColumnFormula>
    </tableColumn>
    <tableColumn id="12" xr3:uid="{00000000-0010-0000-0300-00000C000000}" name="Both" dataDxfId="91" dataCellStyle="Normal">
      <calculatedColumnFormula>COUNTIF(Table14[[#This Row],[Tch 1]:[Tch 20]],"*B*")</calculatedColumnFormula>
    </tableColumn>
    <tableColumn id="7" xr3:uid="{00000000-0010-0000-0300-000007000000}" name="Sum" dataDxfId="90">
      <calculatedColumnFormula>SUM(Table14[[#This Row],[Right]]+Table14[[#This Row],[Left]]+Table14[[#This Row],[Both]])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87" totalsRowShown="0" headerRowDxfId="89" dataDxfId="88" headerRowBorderDxfId="86" tableBorderDxfId="87" headerRowCellStyle="Normal" dataCellStyle="Normal">
  <autoFilter ref="A1:G87" xr:uid="{00000000-0009-0000-0100-000004000000}"/>
  <sortState xmlns:xlrd2="http://schemas.microsoft.com/office/spreadsheetml/2017/richdata2" ref="A2:G89">
    <sortCondition ref="A1:A89"/>
  </sortState>
  <tableColumns count="7">
    <tableColumn id="4" xr3:uid="{00000000-0010-0000-0400-000004000000}" name="Mouse ID" dataDxfId="85" dataCellStyle="Normal"/>
    <tableColumn id="3" xr3:uid="{00000000-0010-0000-0400-000003000000}" name="Treatment Group" dataDxfId="84"/>
    <tableColumn id="1" xr3:uid="{00000000-0010-0000-0400-000001000000}" name="Treatment" dataDxfId="83"/>
    <tableColumn id="5" xr3:uid="{00000000-0010-0000-0400-000005000000}" name="Time Point" dataDxfId="82" dataCellStyle="Normal"/>
    <tableColumn id="6" xr3:uid="{00000000-0010-0000-0400-000006000000}" name="Contra (Right)" dataDxfId="81" dataCellStyle="Normal"/>
    <tableColumn id="7" xr3:uid="{00000000-0010-0000-0400-000007000000}" name="Ipsi (Left)" dataDxfId="80" dataCellStyle="Normal"/>
    <tableColumn id="8" xr3:uid="{00000000-0010-0000-0400-000008000000}" name="Total Steps" dataDxfId="79" dataCellStyle="Norm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14" displayName="Table114" ref="A2:V29" totalsRowShown="0" headerRowDxfId="78" dataDxfId="77" headerRowBorderDxfId="76" headerRowCellStyle="Normal 2">
  <autoFilter ref="A2:V29" xr:uid="{00000000-0009-0000-0100-000006000000}"/>
  <sortState xmlns:xlrd2="http://schemas.microsoft.com/office/spreadsheetml/2017/richdata2" ref="A3:N33">
    <sortCondition ref="A2:A33"/>
  </sortState>
  <tableColumns count="22">
    <tableColumn id="1" xr3:uid="{00000000-0010-0000-0500-000001000000}" name="Mouse ID" dataDxfId="75" dataCellStyle="Normal 2"/>
    <tableColumn id="17" xr3:uid="{00000000-0010-0000-0500-000011000000}" name="Treatment Group" dataDxfId="74" dataCellStyle="Normal 2"/>
    <tableColumn id="18" xr3:uid="{00000000-0010-0000-0500-000012000000}" name="Treatment" dataDxfId="73"/>
    <tableColumn id="2" xr3:uid="{00000000-0010-0000-0500-000002000000}" name="Lesion" dataDxfId="72"/>
    <tableColumn id="3" xr3:uid="{00000000-0010-0000-0500-000003000000}" name="Contralateral Hemisphere" dataDxfId="71"/>
    <tableColumn id="4" xr3:uid="{00000000-0010-0000-0500-000004000000}" name="Ipsilateral Hemisphere" dataDxfId="70"/>
    <tableColumn id="16" xr3:uid="{00000000-0010-0000-0500-000010000000}" name="Healthy Ipsilateral Hemisphere" dataDxfId="69">
      <calculatedColumnFormula>F3-D3</calculatedColumnFormula>
    </tableColumn>
    <tableColumn id="20" xr3:uid="{00000000-0010-0000-0500-000014000000}" name="Brain Volume" dataDxfId="68">
      <calculatedColumnFormula>E3+F3</calculatedColumnFormula>
    </tableColumn>
    <tableColumn id="5" xr3:uid="{00000000-0010-0000-0500-000005000000}" name="∆ in Hemisphere Volume" dataDxfId="67">
      <calculatedColumnFormula>(F3-E3)/E3*100</calculatedColumnFormula>
    </tableColumn>
    <tableColumn id="7" xr3:uid="{00000000-0010-0000-0500-000007000000}" name="Tissue Loss [Contra - Healthy Ipsi]" dataDxfId="66">
      <calculatedColumnFormula>E3-G3</calculatedColumnFormula>
    </tableColumn>
    <tableColumn id="15" xr3:uid="{00000000-0010-0000-0500-00000F000000}" name="Bleed" dataDxfId="65"/>
    <tableColumn id="14" xr3:uid="{00000000-0010-0000-0500-00000E000000}" name="Total # of Brain Sections" dataDxfId="64"/>
    <tableColumn id="8" xr3:uid="{00000000-0010-0000-0500-000008000000}" name="Sections with Lesion" dataDxfId="63"/>
    <tableColumn id="10" xr3:uid="{00000000-0010-0000-0500-00000A000000}" name="Lesion2" dataDxfId="62"/>
    <tableColumn id="11" xr3:uid="{00000000-0010-0000-0500-00000B000000}" name="Contralateral Hemisphere2" dataDxfId="61"/>
    <tableColumn id="13" xr3:uid="{00000000-0010-0000-0500-00000D000000}" name="Ipsilateral Hemisphere2" dataDxfId="60"/>
    <tableColumn id="24" xr3:uid="{00000000-0010-0000-0500-000018000000}" name="Healthy Ipsilateral Hemisphere2" dataDxfId="59">
      <calculatedColumnFormula>P3-N3</calculatedColumnFormula>
    </tableColumn>
    <tableColumn id="23" xr3:uid="{00000000-0010-0000-0500-000017000000}" name="∆ in Hemisphere Volume2" dataDxfId="58">
      <calculatedColumnFormula>(P3-O3)/O3*100</calculatedColumnFormula>
    </tableColumn>
    <tableColumn id="25" xr3:uid="{00000000-0010-0000-0500-000019000000}" name="Tissue Loss [Contra - Healthy Ipsi]2" dataDxfId="57">
      <calculatedColumnFormula>O3-Q3</calculatedColumnFormula>
    </tableColumn>
    <tableColumn id="26" xr3:uid="{00000000-0010-0000-0500-00001A000000}" name="Bleed2" dataDxfId="56"/>
    <tableColumn id="27" xr3:uid="{00000000-0010-0000-0500-00001B000000}" name="Total # of Brain Sections2" dataDxfId="55"/>
    <tableColumn id="12" xr3:uid="{00000000-0010-0000-0500-00000C000000}" name="Sections with Lesion2" dataDxfId="5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A3:AY23" totalsRowShown="0" headerRowDxfId="53" dataDxfId="52" headerRowBorderDxfId="51" headerRowCellStyle="Normal 3" dataCellStyle="Normal 3">
  <autoFilter ref="A3:AY23" xr:uid="{00000000-0009-0000-0100-000003000000}"/>
  <sortState xmlns:xlrd2="http://schemas.microsoft.com/office/spreadsheetml/2017/richdata2" ref="A4:AY23">
    <sortCondition ref="A3:A23"/>
  </sortState>
  <tableColumns count="51">
    <tableColumn id="52" xr3:uid="{00000000-0010-0000-0600-000034000000}" name="Mouse ID" dataDxfId="50" dataCellStyle="Normal 3"/>
    <tableColumn id="3" xr3:uid="{00000000-0010-0000-0600-000003000000}" name="Treatment Group" dataDxfId="49" dataCellStyle="Normal 3"/>
    <tableColumn id="1" xr3:uid="{00000000-0010-0000-0600-000001000000}" name="Treatment" dataDxfId="48" dataCellStyle="Normal 3"/>
    <tableColumn id="4" xr3:uid="{00000000-0010-0000-0600-000004000000}" name="CD3" dataDxfId="47" dataCellStyle="Comma"/>
    <tableColumn id="5" xr3:uid="{00000000-0010-0000-0600-000005000000}" name="CD4" dataDxfId="46" dataCellStyle="Comma"/>
    <tableColumn id="6" xr3:uid="{00000000-0010-0000-0600-000006000000}" name="CD8" dataDxfId="45" dataCellStyle="Comma"/>
    <tableColumn id="7" xr3:uid="{00000000-0010-0000-0600-000007000000}" name="CD4:CD8" dataDxfId="44" dataCellStyle="Comma"/>
    <tableColumn id="8" xr3:uid="{00000000-0010-0000-0600-000008000000}" name="CD25" dataDxfId="43" dataCellStyle="Comma"/>
    <tableColumn id="9" xr3:uid="{00000000-0010-0000-0600-000009000000}" name="FOXP3" dataDxfId="42" dataCellStyle="Comma"/>
    <tableColumn id="10" xr3:uid="{00000000-0010-0000-0600-00000A000000}" name="Treg" dataDxfId="41" dataCellStyle="Comma"/>
    <tableColumn id="11" xr3:uid="{00000000-0010-0000-0600-00000B000000}" name="CD3-2" dataDxfId="40" dataCellStyle="Comma"/>
    <tableColumn id="12" xr3:uid="{00000000-0010-0000-0600-00000C000000}" name="CD4-2" dataDxfId="39" dataCellStyle="Comma"/>
    <tableColumn id="13" xr3:uid="{00000000-0010-0000-0600-00000D000000}" name="CD8-2" dataDxfId="38" dataCellStyle="Comma"/>
    <tableColumn id="14" xr3:uid="{00000000-0010-0000-0600-00000E000000}" name="CD4:CD8-2" dataDxfId="37" dataCellStyle="Comma"/>
    <tableColumn id="15" xr3:uid="{00000000-0010-0000-0600-00000F000000}" name="CD25-2" dataDxfId="36" dataCellStyle="Comma"/>
    <tableColumn id="16" xr3:uid="{00000000-0010-0000-0600-000010000000}" name="FOXP3-2" dataDxfId="35" dataCellStyle="Comma"/>
    <tableColumn id="17" xr3:uid="{00000000-0010-0000-0600-000011000000}" name="Treg-2" dataDxfId="34" dataCellStyle="Comma"/>
    <tableColumn id="18" xr3:uid="{00000000-0010-0000-0600-000012000000}" name="CD3-3" dataDxfId="33" dataCellStyle="Comma"/>
    <tableColumn id="19" xr3:uid="{00000000-0010-0000-0600-000013000000}" name="CD4-3" dataDxfId="32" dataCellStyle="Comma"/>
    <tableColumn id="20" xr3:uid="{00000000-0010-0000-0600-000014000000}" name="CD8-3" dataDxfId="31" dataCellStyle="Comma"/>
    <tableColumn id="21" xr3:uid="{00000000-0010-0000-0600-000015000000}" name="CD4:CD8-3" dataDxfId="30" dataCellStyle="Comma"/>
    <tableColumn id="22" xr3:uid="{00000000-0010-0000-0600-000016000000}" name="CD25-3" dataDxfId="29" dataCellStyle="Comma"/>
    <tableColumn id="23" xr3:uid="{00000000-0010-0000-0600-000017000000}" name="FOXP3-3" dataDxfId="28" dataCellStyle="Comma"/>
    <tableColumn id="24" xr3:uid="{00000000-0010-0000-0600-000018000000}" name="Treg-3" dataDxfId="27" dataCellStyle="Comma"/>
    <tableColumn id="25" xr3:uid="{00000000-0010-0000-0600-000019000000}" name="CD3-4" dataDxfId="26" dataCellStyle="Comma"/>
    <tableColumn id="26" xr3:uid="{00000000-0010-0000-0600-00001A000000}" name="CD4-4" dataDxfId="25" dataCellStyle="Comma"/>
    <tableColumn id="27" xr3:uid="{00000000-0010-0000-0600-00001B000000}" name="CD8-4" dataDxfId="24" dataCellStyle="Comma"/>
    <tableColumn id="28" xr3:uid="{00000000-0010-0000-0600-00001C000000}" name="CD4:CD8-4" dataDxfId="23" dataCellStyle="Comma"/>
    <tableColumn id="29" xr3:uid="{00000000-0010-0000-0600-00001D000000}" name="CD25-4" dataDxfId="22" dataCellStyle="Comma"/>
    <tableColumn id="30" xr3:uid="{00000000-0010-0000-0600-00001E000000}" name="FOXP3-4" dataDxfId="21" dataCellStyle="Comma"/>
    <tableColumn id="31" xr3:uid="{00000000-0010-0000-0600-00001F000000}" name="Treg-4" dataDxfId="20" dataCellStyle="Comma"/>
    <tableColumn id="32" xr3:uid="{00000000-0010-0000-0600-000020000000}" name="CD45 C1" dataDxfId="19" dataCellStyle="Comma"/>
    <tableColumn id="33" xr3:uid="{00000000-0010-0000-0600-000021000000}" name="CD3 C1" dataDxfId="18" dataCellStyle="Comma"/>
    <tableColumn id="34" xr3:uid="{00000000-0010-0000-0600-000022000000}" name="CD4 C1" dataDxfId="17" dataCellStyle="Comma"/>
    <tableColumn id="35" xr3:uid="{00000000-0010-0000-0600-000023000000}" name="CD8 C1" dataDxfId="16" dataCellStyle="Comma"/>
    <tableColumn id="36" xr3:uid="{00000000-0010-0000-0600-000024000000}" name="Treg C1" dataDxfId="15" dataCellStyle="Comma"/>
    <tableColumn id="37" xr3:uid="{00000000-0010-0000-0600-000025000000}" name="CD45 C2" dataDxfId="14" dataCellStyle="Comma"/>
    <tableColumn id="38" xr3:uid="{00000000-0010-0000-0600-000026000000}" name="CD3 C2" dataDxfId="13" dataCellStyle="Comma"/>
    <tableColumn id="39" xr3:uid="{00000000-0010-0000-0600-000027000000}" name="CD4 C2" dataDxfId="12" dataCellStyle="Comma"/>
    <tableColumn id="40" xr3:uid="{00000000-0010-0000-0600-000028000000}" name="CD8 C2" dataDxfId="11" dataCellStyle="Comma"/>
    <tableColumn id="41" xr3:uid="{00000000-0010-0000-0600-000029000000}" name="Treg C2" dataDxfId="10" dataCellStyle="Comma"/>
    <tableColumn id="42" xr3:uid="{00000000-0010-0000-0600-00002A000000}" name="CD45 C3" dataDxfId="9" dataCellStyle="Comma"/>
    <tableColumn id="43" xr3:uid="{00000000-0010-0000-0600-00002B000000}" name="CD3 C3" dataDxfId="8" dataCellStyle="Comma"/>
    <tableColumn id="44" xr3:uid="{00000000-0010-0000-0600-00002C000000}" name="CD4 C3" dataDxfId="7" dataCellStyle="Comma"/>
    <tableColumn id="45" xr3:uid="{00000000-0010-0000-0600-00002D000000}" name="CD8 C3" dataDxfId="6" dataCellStyle="Comma"/>
    <tableColumn id="46" xr3:uid="{00000000-0010-0000-0600-00002E000000}" name="Treg C3" dataDxfId="5" dataCellStyle="Comma"/>
    <tableColumn id="47" xr3:uid="{00000000-0010-0000-0600-00002F000000}" name="CD45 C4" dataDxfId="4" dataCellStyle="Comma"/>
    <tableColumn id="48" xr3:uid="{00000000-0010-0000-0600-000030000000}" name="CD3 C4" dataDxfId="3" dataCellStyle="Comma"/>
    <tableColumn id="49" xr3:uid="{00000000-0010-0000-0600-000031000000}" name="CD4 C4" dataDxfId="2" dataCellStyle="Comma"/>
    <tableColumn id="50" xr3:uid="{00000000-0010-0000-0600-000032000000}" name="CD8 C4" dataDxfId="1" dataCellStyle="Comma"/>
    <tableColumn id="51" xr3:uid="{00000000-0010-0000-0600-000033000000}" name="Treg C4" dataDxfId="0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zoomScale="80" zoomScaleNormal="80" workbookViewId="0">
      <selection activeCell="A4" sqref="A4"/>
    </sheetView>
  </sheetViews>
  <sheetFormatPr defaultColWidth="11.25" defaultRowHeight="15.75"/>
  <cols>
    <col min="1" max="2" width="14.75" style="7" customWidth="1"/>
    <col min="3" max="3" width="15.75" style="7" customWidth="1"/>
    <col min="4" max="4" width="14.5" style="7" customWidth="1"/>
    <col min="5" max="5" width="14.75" style="7" customWidth="1"/>
    <col min="6" max="6" width="12" style="7" customWidth="1"/>
    <col min="7" max="7" width="12.75" style="7" customWidth="1"/>
    <col min="8" max="10" width="11.25" style="7"/>
    <col min="11" max="11" width="13.75" style="7" customWidth="1"/>
    <col min="12" max="12" width="11.75" style="7" customWidth="1"/>
    <col min="13" max="13" width="13.25" style="7" customWidth="1"/>
    <col min="14" max="15" width="14.75" style="7" customWidth="1"/>
    <col min="16" max="16384" width="11.25" style="7"/>
  </cols>
  <sheetData>
    <row r="1" spans="1:16" ht="67.900000000000006" customHeight="1" thickBot="1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15</v>
      </c>
    </row>
    <row r="2" spans="1:16">
      <c r="A2" s="25" t="s">
        <v>16</v>
      </c>
      <c r="B2" s="25" t="s">
        <v>17</v>
      </c>
      <c r="C2" s="26">
        <v>43341</v>
      </c>
      <c r="D2" s="14"/>
      <c r="E2" s="26">
        <v>43648</v>
      </c>
      <c r="F2" s="85">
        <v>43.86</v>
      </c>
      <c r="G2" s="14" t="s">
        <v>18</v>
      </c>
      <c r="H2" s="14" t="s">
        <v>19</v>
      </c>
      <c r="I2" s="14" t="s">
        <v>20</v>
      </c>
      <c r="J2" s="14" t="s">
        <v>21</v>
      </c>
      <c r="K2" s="26">
        <v>43650</v>
      </c>
      <c r="L2" s="14">
        <v>2</v>
      </c>
      <c r="M2" s="14" t="s">
        <v>22</v>
      </c>
      <c r="N2" s="14" t="s">
        <v>22</v>
      </c>
      <c r="O2" s="14" t="s">
        <v>22</v>
      </c>
      <c r="P2" s="120"/>
    </row>
    <row r="3" spans="1:16">
      <c r="A3" s="25" t="s">
        <v>23</v>
      </c>
      <c r="B3" s="25" t="s">
        <v>24</v>
      </c>
      <c r="C3" s="26">
        <v>43341</v>
      </c>
      <c r="D3" s="14"/>
      <c r="E3" s="26">
        <v>43648</v>
      </c>
      <c r="F3" s="85">
        <v>43.86</v>
      </c>
      <c r="G3" s="14" t="s">
        <v>18</v>
      </c>
      <c r="H3" s="14" t="s">
        <v>19</v>
      </c>
      <c r="I3" s="14" t="s">
        <v>20</v>
      </c>
      <c r="J3" s="14" t="s">
        <v>21</v>
      </c>
      <c r="K3" s="26">
        <v>43650</v>
      </c>
      <c r="L3" s="14">
        <v>2</v>
      </c>
      <c r="M3" s="14" t="s">
        <v>22</v>
      </c>
      <c r="N3" s="14" t="s">
        <v>22</v>
      </c>
      <c r="O3" s="14" t="s">
        <v>22</v>
      </c>
      <c r="P3" s="120"/>
    </row>
    <row r="4" spans="1:16">
      <c r="A4" s="25" t="s">
        <v>25</v>
      </c>
      <c r="B4" s="25" t="s">
        <v>17</v>
      </c>
      <c r="C4" s="26">
        <v>43546</v>
      </c>
      <c r="D4" s="14">
        <v>58</v>
      </c>
      <c r="E4" s="26">
        <v>43643</v>
      </c>
      <c r="F4" s="85">
        <v>71.86</v>
      </c>
      <c r="G4" s="14" t="s">
        <v>26</v>
      </c>
      <c r="H4" s="14" t="s">
        <v>19</v>
      </c>
      <c r="I4" s="14" t="s">
        <v>20</v>
      </c>
      <c r="J4" s="14" t="s">
        <v>27</v>
      </c>
      <c r="K4" s="26">
        <v>43650</v>
      </c>
      <c r="L4" s="14">
        <v>7</v>
      </c>
      <c r="M4" s="27">
        <v>0.40972222222222227</v>
      </c>
      <c r="N4" s="27">
        <v>0.45069444444444445</v>
      </c>
      <c r="O4" s="28">
        <f>Table10[[#This Row],[Surgery End Time (HH:MM:SS)]]-Table10[[#This Row],[Surgery Start Time (HH:MM:SS)]]</f>
        <v>4.0972222222222188E-2</v>
      </c>
      <c r="P4" s="120"/>
    </row>
    <row r="5" spans="1:16">
      <c r="A5" s="25" t="s">
        <v>28</v>
      </c>
      <c r="B5" s="25" t="s">
        <v>17</v>
      </c>
      <c r="C5" s="26">
        <v>43546</v>
      </c>
      <c r="D5" s="14">
        <v>58</v>
      </c>
      <c r="E5" s="26">
        <v>43647</v>
      </c>
      <c r="F5" s="85">
        <v>72.430000000000007</v>
      </c>
      <c r="G5" s="14" t="s">
        <v>26</v>
      </c>
      <c r="H5" s="14" t="s">
        <v>19</v>
      </c>
      <c r="I5" s="14" t="s">
        <v>20</v>
      </c>
      <c r="J5" s="14" t="s">
        <v>27</v>
      </c>
      <c r="K5" s="26">
        <v>43654</v>
      </c>
      <c r="L5" s="14">
        <v>7</v>
      </c>
      <c r="M5" s="27">
        <v>0.6333333333333333</v>
      </c>
      <c r="N5" s="27">
        <v>0.66666666666666663</v>
      </c>
      <c r="O5" s="28">
        <f>Table10[[#This Row],[Surgery End Time (HH:MM:SS)]]-Table10[[#This Row],[Surgery Start Time (HH:MM:SS)]]</f>
        <v>3.3333333333333326E-2</v>
      </c>
      <c r="P5" s="120"/>
    </row>
    <row r="6" spans="1:16">
      <c r="A6" s="25" t="s">
        <v>29</v>
      </c>
      <c r="B6" s="25" t="s">
        <v>17</v>
      </c>
      <c r="C6" s="26">
        <v>43546</v>
      </c>
      <c r="D6" s="14">
        <v>58</v>
      </c>
      <c r="E6" s="26">
        <v>43644</v>
      </c>
      <c r="F6" s="85">
        <v>72</v>
      </c>
      <c r="G6" s="14" t="s">
        <v>26</v>
      </c>
      <c r="H6" s="14" t="s">
        <v>19</v>
      </c>
      <c r="I6" s="14" t="s">
        <v>20</v>
      </c>
      <c r="J6" s="14" t="s">
        <v>21</v>
      </c>
      <c r="K6" s="26">
        <v>43651</v>
      </c>
      <c r="L6" s="14">
        <v>7</v>
      </c>
      <c r="M6" s="27">
        <v>0.3923611111111111</v>
      </c>
      <c r="N6" s="27">
        <v>0.43055555555555558</v>
      </c>
      <c r="O6" s="28">
        <f>Table10[[#This Row],[Surgery End Time (HH:MM:SS)]]-Table10[[#This Row],[Surgery Start Time (HH:MM:SS)]]</f>
        <v>3.8194444444444475E-2</v>
      </c>
      <c r="P6" s="120"/>
    </row>
    <row r="7" spans="1:16">
      <c r="A7" s="25" t="s">
        <v>30</v>
      </c>
      <c r="B7" s="25" t="s">
        <v>17</v>
      </c>
      <c r="C7" s="26">
        <v>43546</v>
      </c>
      <c r="D7" s="14">
        <v>58</v>
      </c>
      <c r="E7" s="26">
        <v>43644</v>
      </c>
      <c r="F7" s="85">
        <v>72</v>
      </c>
      <c r="G7" s="14" t="s">
        <v>26</v>
      </c>
      <c r="H7" s="14" t="s">
        <v>19</v>
      </c>
      <c r="I7" s="14" t="s">
        <v>20</v>
      </c>
      <c r="J7" s="14" t="s">
        <v>21</v>
      </c>
      <c r="K7" s="26">
        <v>43651</v>
      </c>
      <c r="L7" s="14">
        <v>7</v>
      </c>
      <c r="M7" s="27">
        <v>0.43194444444444446</v>
      </c>
      <c r="N7" s="27">
        <v>0.46180555555555558</v>
      </c>
      <c r="O7" s="28">
        <f>Table10[[#This Row],[Surgery End Time (HH:MM:SS)]]-Table10[[#This Row],[Surgery Start Time (HH:MM:SS)]]</f>
        <v>2.9861111111111116E-2</v>
      </c>
      <c r="P7" s="120"/>
    </row>
    <row r="8" spans="1:16">
      <c r="A8" s="25" t="s">
        <v>31</v>
      </c>
      <c r="B8" s="25" t="s">
        <v>17</v>
      </c>
      <c r="C8" s="26">
        <v>43546</v>
      </c>
      <c r="D8" s="14">
        <v>58</v>
      </c>
      <c r="E8" s="26">
        <v>43643</v>
      </c>
      <c r="F8" s="86">
        <v>71.86</v>
      </c>
      <c r="G8" s="14" t="s">
        <v>26</v>
      </c>
      <c r="H8" s="14" t="s">
        <v>19</v>
      </c>
      <c r="I8" s="14" t="s">
        <v>20</v>
      </c>
      <c r="J8" s="14" t="s">
        <v>21</v>
      </c>
      <c r="K8" s="26">
        <v>43643</v>
      </c>
      <c r="L8" s="14">
        <v>0</v>
      </c>
      <c r="M8" s="27">
        <v>0.46180555555555558</v>
      </c>
      <c r="N8" s="27">
        <v>0.5</v>
      </c>
      <c r="O8" s="28">
        <f>Table10[[#This Row],[Surgery End Time (HH:MM:SS)]]-Table10[[#This Row],[Surgery Start Time (HH:MM:SS)]]</f>
        <v>3.819444444444442E-2</v>
      </c>
      <c r="P8" s="120"/>
    </row>
    <row r="9" spans="1:16">
      <c r="A9" s="25" t="s">
        <v>32</v>
      </c>
      <c r="B9" s="25" t="s">
        <v>17</v>
      </c>
      <c r="C9" s="26">
        <v>43546</v>
      </c>
      <c r="D9" s="14">
        <v>58</v>
      </c>
      <c r="E9" s="26">
        <v>43643</v>
      </c>
      <c r="F9" s="85">
        <v>71.86</v>
      </c>
      <c r="G9" s="14" t="s">
        <v>26</v>
      </c>
      <c r="H9" s="14" t="s">
        <v>19</v>
      </c>
      <c r="I9" s="14" t="s">
        <v>20</v>
      </c>
      <c r="J9" s="14" t="s">
        <v>21</v>
      </c>
      <c r="K9" s="26">
        <v>43650</v>
      </c>
      <c r="L9" s="14">
        <v>7</v>
      </c>
      <c r="M9" s="27">
        <v>0.51388888888888895</v>
      </c>
      <c r="N9" s="27">
        <v>0.54513888888888895</v>
      </c>
      <c r="O9" s="28">
        <f>Table10[[#This Row],[Surgery End Time (HH:MM:SS)]]-Table10[[#This Row],[Surgery Start Time (HH:MM:SS)]]</f>
        <v>3.125E-2</v>
      </c>
      <c r="P9" s="120"/>
    </row>
    <row r="10" spans="1:16">
      <c r="A10" s="25" t="s">
        <v>33</v>
      </c>
      <c r="B10" s="25" t="s">
        <v>17</v>
      </c>
      <c r="C10" s="26">
        <v>43546</v>
      </c>
      <c r="D10" s="14">
        <v>58</v>
      </c>
      <c r="E10" s="26">
        <v>43643</v>
      </c>
      <c r="F10" s="85">
        <v>71.86</v>
      </c>
      <c r="G10" s="14" t="s">
        <v>26</v>
      </c>
      <c r="H10" s="14" t="s">
        <v>19</v>
      </c>
      <c r="I10" s="14" t="s">
        <v>20</v>
      </c>
      <c r="J10" s="14" t="s">
        <v>21</v>
      </c>
      <c r="K10" s="26">
        <v>43650</v>
      </c>
      <c r="L10" s="14">
        <v>7</v>
      </c>
      <c r="M10" s="27">
        <v>0.54861111111111105</v>
      </c>
      <c r="N10" s="27">
        <v>0.58680555555555558</v>
      </c>
      <c r="O10" s="28">
        <f>Table10[[#This Row],[Surgery End Time (HH:MM:SS)]]-Table10[[#This Row],[Surgery Start Time (HH:MM:SS)]]</f>
        <v>3.8194444444444531E-2</v>
      </c>
      <c r="P10" s="120"/>
    </row>
    <row r="11" spans="1:16">
      <c r="A11" s="25" t="s">
        <v>34</v>
      </c>
      <c r="B11" s="25" t="s">
        <v>17</v>
      </c>
      <c r="C11" s="26">
        <v>43546</v>
      </c>
      <c r="D11" s="14">
        <v>58</v>
      </c>
      <c r="E11" s="26">
        <v>43644</v>
      </c>
      <c r="F11" s="85">
        <v>72</v>
      </c>
      <c r="G11" s="14" t="s">
        <v>26</v>
      </c>
      <c r="H11" s="14" t="s">
        <v>19</v>
      </c>
      <c r="I11" s="14" t="s">
        <v>20</v>
      </c>
      <c r="J11" s="14" t="s">
        <v>21</v>
      </c>
      <c r="K11" s="26">
        <v>43651</v>
      </c>
      <c r="L11" s="14">
        <v>7</v>
      </c>
      <c r="M11" s="27">
        <v>0.47222222222222227</v>
      </c>
      <c r="N11" s="27">
        <v>0.52083333333333337</v>
      </c>
      <c r="O11" s="28">
        <f>Table10[[#This Row],[Surgery End Time (HH:MM:SS)]]-Table10[[#This Row],[Surgery Start Time (HH:MM:SS)]]</f>
        <v>4.8611111111111105E-2</v>
      </c>
      <c r="P11" s="120"/>
    </row>
    <row r="12" spans="1:16">
      <c r="A12" s="25" t="s">
        <v>35</v>
      </c>
      <c r="B12" s="25" t="s">
        <v>17</v>
      </c>
      <c r="C12" s="26">
        <v>43546</v>
      </c>
      <c r="D12" s="14">
        <v>58</v>
      </c>
      <c r="E12" s="26">
        <v>43644</v>
      </c>
      <c r="F12" s="85">
        <v>72</v>
      </c>
      <c r="G12" s="14" t="s">
        <v>26</v>
      </c>
      <c r="H12" s="14" t="s">
        <v>19</v>
      </c>
      <c r="I12" s="14" t="s">
        <v>20</v>
      </c>
      <c r="J12" s="14" t="s">
        <v>21</v>
      </c>
      <c r="K12" s="26">
        <v>43649</v>
      </c>
      <c r="L12" s="14">
        <v>5</v>
      </c>
      <c r="M12" s="27">
        <v>0.61111111111111105</v>
      </c>
      <c r="N12" s="27">
        <v>0.63263888888888886</v>
      </c>
      <c r="O12" s="28">
        <f>Table10[[#This Row],[Surgery End Time (HH:MM:SS)]]-Table10[[#This Row],[Surgery Start Time (HH:MM:SS)]]</f>
        <v>2.1527777777777812E-2</v>
      </c>
      <c r="P12" s="120"/>
    </row>
    <row r="13" spans="1:16">
      <c r="A13" s="25" t="s">
        <v>36</v>
      </c>
      <c r="B13" s="25" t="s">
        <v>17</v>
      </c>
      <c r="C13" s="26">
        <v>43546</v>
      </c>
      <c r="D13" s="14">
        <v>58</v>
      </c>
      <c r="E13" s="26">
        <v>43644</v>
      </c>
      <c r="F13" s="85">
        <v>72</v>
      </c>
      <c r="G13" s="14" t="s">
        <v>26</v>
      </c>
      <c r="H13" s="14" t="s">
        <v>19</v>
      </c>
      <c r="I13" s="14" t="s">
        <v>20</v>
      </c>
      <c r="J13" s="14" t="s">
        <v>21</v>
      </c>
      <c r="K13" s="26">
        <v>43651</v>
      </c>
      <c r="L13" s="14">
        <v>7</v>
      </c>
      <c r="M13" s="27">
        <v>0.63541666666666663</v>
      </c>
      <c r="N13" s="27">
        <v>0.66666666666666663</v>
      </c>
      <c r="O13" s="28">
        <f>Table10[[#This Row],[Surgery End Time (HH:MM:SS)]]-Table10[[#This Row],[Surgery Start Time (HH:MM:SS)]]</f>
        <v>3.125E-2</v>
      </c>
      <c r="P13" s="120"/>
    </row>
    <row r="14" spans="1:16">
      <c r="A14" s="25" t="s">
        <v>37</v>
      </c>
      <c r="B14" s="25" t="s">
        <v>17</v>
      </c>
      <c r="C14" s="26">
        <v>43546</v>
      </c>
      <c r="D14" s="14">
        <v>58</v>
      </c>
      <c r="E14" s="26">
        <v>43647</v>
      </c>
      <c r="F14" s="85">
        <v>72.430000000000007</v>
      </c>
      <c r="G14" s="14" t="s">
        <v>26</v>
      </c>
      <c r="H14" s="14" t="s">
        <v>19</v>
      </c>
      <c r="I14" s="14" t="s">
        <v>20</v>
      </c>
      <c r="J14" s="14" t="s">
        <v>21</v>
      </c>
      <c r="K14" s="26">
        <v>43654</v>
      </c>
      <c r="L14" s="14">
        <v>7</v>
      </c>
      <c r="M14" s="27">
        <v>0.41666666666666669</v>
      </c>
      <c r="N14" s="27">
        <v>0.44097222222222227</v>
      </c>
      <c r="O14" s="28">
        <f>Table10[[#This Row],[Surgery End Time (HH:MM:SS)]]-Table10[[#This Row],[Surgery Start Time (HH:MM:SS)]]</f>
        <v>2.430555555555558E-2</v>
      </c>
      <c r="P14" s="120"/>
    </row>
    <row r="15" spans="1:16">
      <c r="A15" s="25" t="s">
        <v>38</v>
      </c>
      <c r="B15" s="25" t="s">
        <v>17</v>
      </c>
      <c r="C15" s="26">
        <v>43546</v>
      </c>
      <c r="D15" s="14">
        <v>58</v>
      </c>
      <c r="E15" s="26">
        <v>43647</v>
      </c>
      <c r="F15" s="85">
        <v>72.430000000000007</v>
      </c>
      <c r="G15" s="14" t="s">
        <v>26</v>
      </c>
      <c r="H15" s="14" t="s">
        <v>19</v>
      </c>
      <c r="I15" s="14" t="s">
        <v>20</v>
      </c>
      <c r="J15" s="14" t="s">
        <v>21</v>
      </c>
      <c r="K15" s="26">
        <v>43654</v>
      </c>
      <c r="L15" s="14">
        <v>7</v>
      </c>
      <c r="M15" s="27">
        <v>0.44097222222222227</v>
      </c>
      <c r="N15" s="27">
        <v>0.47569444444444442</v>
      </c>
      <c r="O15" s="28">
        <f>Table10[[#This Row],[Surgery End Time (HH:MM:SS)]]-Table10[[#This Row],[Surgery Start Time (HH:MM:SS)]]</f>
        <v>3.4722222222222154E-2</v>
      </c>
      <c r="P15" s="120"/>
    </row>
    <row r="16" spans="1:16">
      <c r="A16" s="25" t="s">
        <v>39</v>
      </c>
      <c r="B16" s="25" t="s">
        <v>17</v>
      </c>
      <c r="C16" s="26">
        <v>43546</v>
      </c>
      <c r="D16" s="14">
        <v>58</v>
      </c>
      <c r="E16" s="26">
        <v>43647</v>
      </c>
      <c r="F16" s="85">
        <v>72.430000000000007</v>
      </c>
      <c r="G16" s="14" t="s">
        <v>26</v>
      </c>
      <c r="H16" s="14" t="s">
        <v>19</v>
      </c>
      <c r="I16" s="14" t="s">
        <v>20</v>
      </c>
      <c r="J16" s="14" t="s">
        <v>21</v>
      </c>
      <c r="K16" s="26">
        <v>43654</v>
      </c>
      <c r="L16" s="14">
        <v>7</v>
      </c>
      <c r="M16" s="27">
        <v>0.48055555555555557</v>
      </c>
      <c r="N16" s="27">
        <v>0.50763888888888886</v>
      </c>
      <c r="O16" s="28">
        <f>Table10[[#This Row],[Surgery End Time (HH:MM:SS)]]-Table10[[#This Row],[Surgery Start Time (HH:MM:SS)]]</f>
        <v>2.7083333333333293E-2</v>
      </c>
      <c r="P16" s="120"/>
    </row>
    <row r="17" spans="1:16">
      <c r="A17" s="25" t="s">
        <v>40</v>
      </c>
      <c r="B17" s="25" t="s">
        <v>17</v>
      </c>
      <c r="C17" s="26">
        <v>43546</v>
      </c>
      <c r="D17" s="14">
        <v>58</v>
      </c>
      <c r="E17" s="26">
        <v>43648</v>
      </c>
      <c r="F17" s="85">
        <v>72.569999999999993</v>
      </c>
      <c r="G17" s="14" t="s">
        <v>26</v>
      </c>
      <c r="H17" s="14" t="s">
        <v>19</v>
      </c>
      <c r="I17" s="14" t="s">
        <v>20</v>
      </c>
      <c r="J17" s="14" t="s">
        <v>21</v>
      </c>
      <c r="K17" s="26">
        <v>43655</v>
      </c>
      <c r="L17" s="14">
        <v>7</v>
      </c>
      <c r="M17" s="27">
        <v>0.4284722222222222</v>
      </c>
      <c r="N17" s="27">
        <v>0.45694444444444443</v>
      </c>
      <c r="O17" s="28">
        <f>Table10[[#This Row],[Surgery End Time (HH:MM:SS)]]-Table10[[#This Row],[Surgery Start Time (HH:MM:SS)]]</f>
        <v>2.8472222222222232E-2</v>
      </c>
      <c r="P17" s="120"/>
    </row>
    <row r="18" spans="1:16">
      <c r="A18" s="25" t="s">
        <v>41</v>
      </c>
      <c r="B18" s="25" t="s">
        <v>17</v>
      </c>
      <c r="C18" s="26">
        <v>43546</v>
      </c>
      <c r="D18" s="14">
        <v>58</v>
      </c>
      <c r="E18" s="26">
        <v>43648</v>
      </c>
      <c r="F18" s="85">
        <v>72.569999999999993</v>
      </c>
      <c r="G18" s="14" t="s">
        <v>26</v>
      </c>
      <c r="H18" s="14" t="s">
        <v>19</v>
      </c>
      <c r="I18" s="14" t="s">
        <v>20</v>
      </c>
      <c r="J18" s="14" t="s">
        <v>21</v>
      </c>
      <c r="K18" s="26">
        <v>43655</v>
      </c>
      <c r="L18" s="14">
        <v>7</v>
      </c>
      <c r="M18" s="27">
        <v>0.45833333333333331</v>
      </c>
      <c r="N18" s="27">
        <v>0.47916666666666669</v>
      </c>
      <c r="O18" s="28">
        <f>Table10[[#This Row],[Surgery End Time (HH:MM:SS)]]-Table10[[#This Row],[Surgery Start Time (HH:MM:SS)]]</f>
        <v>2.083333333333337E-2</v>
      </c>
      <c r="P18" s="120"/>
    </row>
    <row r="19" spans="1:16">
      <c r="A19" s="25" t="s">
        <v>42</v>
      </c>
      <c r="B19" s="25" t="s">
        <v>17</v>
      </c>
      <c r="C19" s="26">
        <v>43546</v>
      </c>
      <c r="D19" s="14">
        <v>58</v>
      </c>
      <c r="E19" s="26">
        <v>43648</v>
      </c>
      <c r="F19" s="85">
        <v>72.569999999999993</v>
      </c>
      <c r="G19" s="14" t="s">
        <v>26</v>
      </c>
      <c r="H19" s="14" t="s">
        <v>19</v>
      </c>
      <c r="I19" s="14" t="s">
        <v>20</v>
      </c>
      <c r="J19" s="14" t="s">
        <v>21</v>
      </c>
      <c r="K19" s="26">
        <v>43655</v>
      </c>
      <c r="L19" s="14">
        <v>7</v>
      </c>
      <c r="M19" s="27">
        <v>0.48194444444444445</v>
      </c>
      <c r="N19" s="27">
        <v>0.50416666666666665</v>
      </c>
      <c r="O19" s="28">
        <f>Table10[[#This Row],[Surgery End Time (HH:MM:SS)]]-Table10[[#This Row],[Surgery Start Time (HH:MM:SS)]]</f>
        <v>2.2222222222222199E-2</v>
      </c>
      <c r="P19" s="120"/>
    </row>
    <row r="20" spans="1:16">
      <c r="A20" s="25" t="s">
        <v>43</v>
      </c>
      <c r="B20" s="25" t="s">
        <v>17</v>
      </c>
      <c r="C20" s="26">
        <v>43546</v>
      </c>
      <c r="D20" s="14">
        <v>58</v>
      </c>
      <c r="E20" s="26">
        <v>43647</v>
      </c>
      <c r="F20" s="85">
        <v>72.430000000000007</v>
      </c>
      <c r="G20" s="14" t="s">
        <v>26</v>
      </c>
      <c r="H20" s="14" t="s">
        <v>19</v>
      </c>
      <c r="I20" s="14" t="s">
        <v>20</v>
      </c>
      <c r="J20" s="14" t="s">
        <v>21</v>
      </c>
      <c r="K20" s="26">
        <v>43651</v>
      </c>
      <c r="L20" s="14">
        <v>4</v>
      </c>
      <c r="M20" s="27">
        <v>0.5625</v>
      </c>
      <c r="N20" s="27">
        <v>0.59236111111111112</v>
      </c>
      <c r="O20" s="28">
        <f>Table10[[#This Row],[Surgery End Time (HH:MM:SS)]]-Table10[[#This Row],[Surgery Start Time (HH:MM:SS)]]</f>
        <v>2.9861111111111116E-2</v>
      </c>
      <c r="P20" s="120"/>
    </row>
    <row r="21" spans="1:16">
      <c r="A21" s="25" t="s">
        <v>44</v>
      </c>
      <c r="B21" s="25" t="s">
        <v>17</v>
      </c>
      <c r="C21" s="26">
        <v>43546</v>
      </c>
      <c r="D21" s="14">
        <v>58</v>
      </c>
      <c r="E21" s="26">
        <v>43647</v>
      </c>
      <c r="F21" s="85">
        <v>72.430000000000007</v>
      </c>
      <c r="G21" s="14" t="s">
        <v>26</v>
      </c>
      <c r="H21" s="14" t="s">
        <v>19</v>
      </c>
      <c r="I21" s="14" t="s">
        <v>20</v>
      </c>
      <c r="J21" s="14" t="s">
        <v>21</v>
      </c>
      <c r="K21" s="26">
        <v>43654</v>
      </c>
      <c r="L21" s="14">
        <v>7</v>
      </c>
      <c r="M21" s="27">
        <v>0.59444444444444444</v>
      </c>
      <c r="N21" s="27">
        <v>0.62638888888888888</v>
      </c>
      <c r="O21" s="28">
        <f>Table10[[#This Row],[Surgery End Time (HH:MM:SS)]]-Table10[[#This Row],[Surgery Start Time (HH:MM:SS)]]</f>
        <v>3.1944444444444442E-2</v>
      </c>
      <c r="P21" s="120"/>
    </row>
    <row r="22" spans="1:16">
      <c r="A22" s="25" t="s">
        <v>45</v>
      </c>
      <c r="B22" s="25" t="s">
        <v>17</v>
      </c>
      <c r="C22" s="26">
        <v>43546</v>
      </c>
      <c r="D22" s="14">
        <v>58</v>
      </c>
      <c r="E22" s="26">
        <v>43648</v>
      </c>
      <c r="F22" s="85">
        <v>72.569999999999993</v>
      </c>
      <c r="G22" s="14" t="s">
        <v>26</v>
      </c>
      <c r="H22" s="14" t="s">
        <v>19</v>
      </c>
      <c r="I22" s="14" t="s">
        <v>20</v>
      </c>
      <c r="J22" s="14" t="s">
        <v>21</v>
      </c>
      <c r="K22" s="26">
        <v>43655</v>
      </c>
      <c r="L22" s="14">
        <v>7</v>
      </c>
      <c r="M22" s="27">
        <v>0.53125</v>
      </c>
      <c r="N22" s="27">
        <v>0.56527777777777777</v>
      </c>
      <c r="O22" s="28">
        <f>Table10[[#This Row],[Surgery End Time (HH:MM:SS)]]-Table10[[#This Row],[Surgery Start Time (HH:MM:SS)]]</f>
        <v>3.4027777777777768E-2</v>
      </c>
      <c r="P22" s="120"/>
    </row>
    <row r="23" spans="1:16">
      <c r="A23" s="25" t="s">
        <v>46</v>
      </c>
      <c r="B23" s="25" t="s">
        <v>17</v>
      </c>
      <c r="C23" s="26">
        <v>43546</v>
      </c>
      <c r="D23" s="14">
        <v>58</v>
      </c>
      <c r="E23" s="26">
        <v>43648</v>
      </c>
      <c r="F23" s="85">
        <v>72.569999999999993</v>
      </c>
      <c r="G23" s="14" t="s">
        <v>26</v>
      </c>
      <c r="H23" s="14" t="s">
        <v>19</v>
      </c>
      <c r="I23" s="14" t="s">
        <v>20</v>
      </c>
      <c r="J23" s="14" t="s">
        <v>21</v>
      </c>
      <c r="K23" s="26">
        <v>43655</v>
      </c>
      <c r="L23" s="14">
        <v>7</v>
      </c>
      <c r="M23" s="27">
        <v>0.56666666666666665</v>
      </c>
      <c r="N23" s="27">
        <v>0.59583333333333333</v>
      </c>
      <c r="O23" s="28">
        <f>Table10[[#This Row],[Surgery End Time (HH:MM:SS)]]-Table10[[#This Row],[Surgery Start Time (HH:MM:SS)]]</f>
        <v>2.9166666666666674E-2</v>
      </c>
      <c r="P23" s="120"/>
    </row>
    <row r="24" spans="1:16">
      <c r="A24" s="25" t="s">
        <v>47</v>
      </c>
      <c r="B24" s="25" t="s">
        <v>17</v>
      </c>
      <c r="C24" s="26">
        <v>43546</v>
      </c>
      <c r="D24" s="14">
        <v>58</v>
      </c>
      <c r="E24" s="26">
        <v>43648</v>
      </c>
      <c r="F24" s="85">
        <v>72.569999999999993</v>
      </c>
      <c r="G24" s="14" t="s">
        <v>26</v>
      </c>
      <c r="H24" s="14" t="s">
        <v>19</v>
      </c>
      <c r="I24" s="14" t="s">
        <v>20</v>
      </c>
      <c r="J24" s="14" t="s">
        <v>21</v>
      </c>
      <c r="K24" s="26">
        <v>43655</v>
      </c>
      <c r="L24" s="14">
        <v>7</v>
      </c>
      <c r="M24" s="27">
        <v>0.59722222222222221</v>
      </c>
      <c r="N24" s="27">
        <v>0.64861111111111114</v>
      </c>
      <c r="O24" s="28">
        <f>Table10[[#This Row],[Surgery End Time (HH:MM:SS)]]-Table10[[#This Row],[Surgery Start Time (HH:MM:SS)]]</f>
        <v>5.1388888888888928E-2</v>
      </c>
      <c r="P24" s="120"/>
    </row>
    <row r="25" spans="1:16">
      <c r="A25" s="25" t="s">
        <v>48</v>
      </c>
      <c r="B25" s="25" t="s">
        <v>17</v>
      </c>
      <c r="C25" s="26">
        <v>43546</v>
      </c>
      <c r="D25" s="14">
        <v>58</v>
      </c>
      <c r="E25" s="26">
        <v>43649</v>
      </c>
      <c r="F25" s="85">
        <v>72.709999999999994</v>
      </c>
      <c r="G25" s="14" t="s">
        <v>26</v>
      </c>
      <c r="H25" s="14" t="s">
        <v>19</v>
      </c>
      <c r="I25" s="14" t="s">
        <v>20</v>
      </c>
      <c r="J25" s="14" t="s">
        <v>21</v>
      </c>
      <c r="K25" s="26">
        <v>43656</v>
      </c>
      <c r="L25" s="14">
        <v>7</v>
      </c>
      <c r="M25" s="27">
        <v>0.58333333333333337</v>
      </c>
      <c r="N25" s="27">
        <v>0.60625000000000007</v>
      </c>
      <c r="O25" s="28">
        <f>Table10[[#This Row],[Surgery End Time (HH:MM:SS)]]-Table10[[#This Row],[Surgery Start Time (HH:MM:SS)]]</f>
        <v>2.2916666666666696E-2</v>
      </c>
      <c r="P25" s="120"/>
    </row>
    <row r="26" spans="1:16">
      <c r="A26" s="25" t="s">
        <v>49</v>
      </c>
      <c r="B26" s="25" t="s">
        <v>17</v>
      </c>
      <c r="C26" s="26">
        <v>43546</v>
      </c>
      <c r="D26" s="14">
        <v>58</v>
      </c>
      <c r="E26" s="26">
        <v>43649</v>
      </c>
      <c r="F26" s="85">
        <v>72.709999999999994</v>
      </c>
      <c r="G26" s="14" t="s">
        <v>26</v>
      </c>
      <c r="H26" s="14" t="s">
        <v>19</v>
      </c>
      <c r="I26" s="14" t="s">
        <v>20</v>
      </c>
      <c r="J26" s="14" t="s">
        <v>21</v>
      </c>
      <c r="K26" s="26">
        <v>43656</v>
      </c>
      <c r="L26" s="14">
        <v>7</v>
      </c>
      <c r="M26" s="27">
        <v>0.60763888888888895</v>
      </c>
      <c r="N26" s="27">
        <v>0.6333333333333333</v>
      </c>
      <c r="O26" s="28">
        <f>Table10[[#This Row],[Surgery End Time (HH:MM:SS)]]-Table10[[#This Row],[Surgery Start Time (HH:MM:SS)]]</f>
        <v>2.5694444444444353E-2</v>
      </c>
      <c r="P26" s="120"/>
    </row>
    <row r="27" spans="1:16">
      <c r="A27" s="25" t="s">
        <v>50</v>
      </c>
      <c r="B27" s="25" t="s">
        <v>17</v>
      </c>
      <c r="C27" s="26">
        <v>43546</v>
      </c>
      <c r="D27" s="14">
        <v>58</v>
      </c>
      <c r="E27" s="26">
        <v>43649</v>
      </c>
      <c r="F27" s="85">
        <v>72.709999999999994</v>
      </c>
      <c r="G27" s="14" t="s">
        <v>26</v>
      </c>
      <c r="H27" s="14" t="s">
        <v>19</v>
      </c>
      <c r="I27" s="14" t="s">
        <v>20</v>
      </c>
      <c r="J27" s="14" t="s">
        <v>21</v>
      </c>
      <c r="K27" s="26">
        <v>43649</v>
      </c>
      <c r="L27" s="14">
        <v>0</v>
      </c>
      <c r="M27" s="27">
        <v>0.63680555555555551</v>
      </c>
      <c r="N27" s="27">
        <v>0.66319444444444442</v>
      </c>
      <c r="O27" s="28">
        <f>Table10[[#This Row],[Surgery End Time (HH:MM:SS)]]-Table10[[#This Row],[Surgery Start Time (HH:MM:SS)]]</f>
        <v>2.6388888888888906E-2</v>
      </c>
      <c r="P27" s="120"/>
    </row>
    <row r="28" spans="1:16">
      <c r="A28" s="25" t="s">
        <v>51</v>
      </c>
      <c r="B28" s="25" t="s">
        <v>17</v>
      </c>
      <c r="C28" s="26">
        <v>43546</v>
      </c>
      <c r="D28" s="14">
        <v>58</v>
      </c>
      <c r="E28" s="26">
        <v>43650</v>
      </c>
      <c r="F28" s="85">
        <v>72.86</v>
      </c>
      <c r="G28" s="14" t="s">
        <v>26</v>
      </c>
      <c r="H28" s="14" t="s">
        <v>19</v>
      </c>
      <c r="I28" s="14" t="s">
        <v>20</v>
      </c>
      <c r="J28" s="14" t="s">
        <v>21</v>
      </c>
      <c r="K28" s="26">
        <v>43657</v>
      </c>
      <c r="L28" s="14">
        <v>7</v>
      </c>
      <c r="M28" s="27">
        <v>0.62847222222222221</v>
      </c>
      <c r="N28" s="27">
        <v>0.65277777777777779</v>
      </c>
      <c r="O28" s="28">
        <f>Table10[[#This Row],[Surgery End Time (HH:MM:SS)]]-Table10[[#This Row],[Surgery Start Time (HH:MM:SS)]]</f>
        <v>2.430555555555558E-2</v>
      </c>
      <c r="P28" s="120"/>
    </row>
    <row r="29" spans="1:16">
      <c r="A29" s="25" t="s">
        <v>52</v>
      </c>
      <c r="B29" s="25" t="s">
        <v>17</v>
      </c>
      <c r="C29" s="26">
        <v>43546</v>
      </c>
      <c r="D29" s="14">
        <v>58</v>
      </c>
      <c r="E29" s="26">
        <v>43650</v>
      </c>
      <c r="F29" s="85">
        <v>72.86</v>
      </c>
      <c r="G29" s="14" t="s">
        <v>26</v>
      </c>
      <c r="H29" s="14" t="s">
        <v>19</v>
      </c>
      <c r="I29" s="14" t="s">
        <v>20</v>
      </c>
      <c r="J29" s="14" t="s">
        <v>21</v>
      </c>
      <c r="K29" s="26">
        <v>43657</v>
      </c>
      <c r="L29" s="14">
        <v>7</v>
      </c>
      <c r="M29" s="27">
        <v>0.65555555555555556</v>
      </c>
      <c r="N29" s="27">
        <v>0.67222222222222217</v>
      </c>
      <c r="O29" s="28">
        <f>Table10[[#This Row],[Surgery End Time (HH:MM:SS)]]-Table10[[#This Row],[Surgery Start Time (HH:MM:SS)]]</f>
        <v>1.6666666666666607E-2</v>
      </c>
      <c r="P29" s="120"/>
    </row>
    <row r="30" spans="1:16">
      <c r="A30" s="25" t="s">
        <v>53</v>
      </c>
      <c r="B30" s="25" t="s">
        <v>17</v>
      </c>
      <c r="C30" s="26">
        <v>43546</v>
      </c>
      <c r="D30" s="14">
        <v>58</v>
      </c>
      <c r="E30" s="26">
        <v>43650</v>
      </c>
      <c r="F30" s="85">
        <v>72.86</v>
      </c>
      <c r="G30" s="14" t="s">
        <v>26</v>
      </c>
      <c r="H30" s="14" t="s">
        <v>19</v>
      </c>
      <c r="I30" s="14" t="s">
        <v>20</v>
      </c>
      <c r="J30" s="14" t="s">
        <v>21</v>
      </c>
      <c r="K30" s="26">
        <v>43657</v>
      </c>
      <c r="L30" s="14">
        <v>7</v>
      </c>
      <c r="M30" s="27">
        <v>0.48958333333333331</v>
      </c>
      <c r="N30" s="27">
        <v>0.51388888888888895</v>
      </c>
      <c r="O30" s="28">
        <f>Table10[[#This Row],[Surgery End Time (HH:MM:SS)]]-Table10[[#This Row],[Surgery Start Time (HH:MM:SS)]]</f>
        <v>2.4305555555555636E-2</v>
      </c>
      <c r="P30" s="120"/>
    </row>
    <row r="31" spans="1:16">
      <c r="A31" s="25" t="s">
        <v>54</v>
      </c>
      <c r="B31" s="25" t="s">
        <v>17</v>
      </c>
      <c r="C31" s="26">
        <v>43546</v>
      </c>
      <c r="D31" s="14">
        <v>58</v>
      </c>
      <c r="E31" s="26">
        <v>43650</v>
      </c>
      <c r="F31" s="85">
        <v>72.86</v>
      </c>
      <c r="G31" s="14" t="s">
        <v>26</v>
      </c>
      <c r="H31" s="14" t="s">
        <v>19</v>
      </c>
      <c r="I31" s="14" t="s">
        <v>20</v>
      </c>
      <c r="J31" s="14" t="s">
        <v>21</v>
      </c>
      <c r="K31" s="26">
        <v>43657</v>
      </c>
      <c r="L31" s="14">
        <v>7</v>
      </c>
      <c r="M31" s="27">
        <v>0.5180555555555556</v>
      </c>
      <c r="N31" s="27">
        <v>0.54166666666666663</v>
      </c>
      <c r="O31" s="28">
        <f>Table10[[#This Row],[Surgery End Time (HH:MM:SS)]]-Table10[[#This Row],[Surgery Start Time (HH:MM:SS)]]</f>
        <v>2.3611111111111027E-2</v>
      </c>
      <c r="P31" s="120"/>
    </row>
    <row r="32" spans="1:16">
      <c r="A32" s="25" t="s">
        <v>55</v>
      </c>
      <c r="B32" s="25" t="s">
        <v>17</v>
      </c>
      <c r="C32" s="26">
        <v>43546</v>
      </c>
      <c r="D32" s="14">
        <v>58</v>
      </c>
      <c r="E32" s="26">
        <v>43651</v>
      </c>
      <c r="F32" s="85">
        <v>73</v>
      </c>
      <c r="G32" s="14" t="s">
        <v>26</v>
      </c>
      <c r="H32" s="14" t="s">
        <v>19</v>
      </c>
      <c r="I32" s="14" t="s">
        <v>20</v>
      </c>
      <c r="J32" s="14" t="s">
        <v>21</v>
      </c>
      <c r="K32" s="26">
        <v>43653</v>
      </c>
      <c r="L32" s="14">
        <v>2</v>
      </c>
      <c r="M32" s="27">
        <v>0.59444444444444444</v>
      </c>
      <c r="N32" s="27">
        <v>0.62013888888888891</v>
      </c>
      <c r="O32" s="28">
        <f>Table10[[#This Row],[Surgery End Time (HH:MM:SS)]]-Table10[[#This Row],[Surgery Start Time (HH:MM:SS)]]</f>
        <v>2.5694444444444464E-2</v>
      </c>
      <c r="P32" s="120"/>
    </row>
    <row r="33" spans="1:16">
      <c r="A33" s="25" t="s">
        <v>56</v>
      </c>
      <c r="B33" s="25" t="s">
        <v>17</v>
      </c>
      <c r="C33" s="26">
        <v>43546</v>
      </c>
      <c r="D33" s="14">
        <v>58</v>
      </c>
      <c r="E33" s="26">
        <v>43651</v>
      </c>
      <c r="F33" s="85">
        <v>73</v>
      </c>
      <c r="G33" s="14" t="s">
        <v>26</v>
      </c>
      <c r="H33" s="14" t="s">
        <v>19</v>
      </c>
      <c r="I33" s="14" t="s">
        <v>20</v>
      </c>
      <c r="J33" s="14" t="s">
        <v>21</v>
      </c>
      <c r="K33" s="26">
        <v>43658</v>
      </c>
      <c r="L33" s="14">
        <v>7</v>
      </c>
      <c r="M33" s="27">
        <v>0.62152777777777779</v>
      </c>
      <c r="N33" s="27">
        <v>0.64583333333333337</v>
      </c>
      <c r="O33" s="28">
        <f>Table10[[#This Row],[Surgery End Time (HH:MM:SS)]]-Table10[[#This Row],[Surgery Start Time (HH:MM:SS)]]</f>
        <v>2.430555555555558E-2</v>
      </c>
      <c r="P33" s="120"/>
    </row>
    <row r="34" spans="1:16">
      <c r="A34" s="25" t="s">
        <v>57</v>
      </c>
      <c r="B34" s="25" t="s">
        <v>17</v>
      </c>
      <c r="C34" s="26">
        <v>43546</v>
      </c>
      <c r="D34" s="14">
        <v>58</v>
      </c>
      <c r="E34" s="26">
        <v>43651</v>
      </c>
      <c r="F34" s="85">
        <v>73</v>
      </c>
      <c r="G34" s="14" t="s">
        <v>26</v>
      </c>
      <c r="H34" s="14" t="s">
        <v>19</v>
      </c>
      <c r="I34" s="14" t="s">
        <v>20</v>
      </c>
      <c r="J34" s="14" t="s">
        <v>27</v>
      </c>
      <c r="K34" s="26">
        <v>43658</v>
      </c>
      <c r="L34" s="14">
        <v>7</v>
      </c>
      <c r="M34" s="27">
        <v>0.6479166666666667</v>
      </c>
      <c r="N34" s="27">
        <v>0.67361111111111116</v>
      </c>
      <c r="O34" s="28">
        <f>Table10[[#This Row],[Surgery End Time (HH:MM:SS)]]-Table10[[#This Row],[Surgery Start Time (HH:MM:SS)]]</f>
        <v>2.5694444444444464E-2</v>
      </c>
      <c r="P34" s="120"/>
    </row>
    <row r="35" spans="1:16">
      <c r="C35" s="9"/>
      <c r="E35" s="9"/>
      <c r="K35" s="9"/>
      <c r="M35" s="8"/>
      <c r="N35" s="8"/>
      <c r="O35" s="8"/>
    </row>
    <row r="36" spans="1:16">
      <c r="C36" s="9"/>
      <c r="E36" s="9"/>
      <c r="K36" s="9"/>
      <c r="M36" s="8"/>
      <c r="N36" s="8"/>
      <c r="O36" s="8"/>
    </row>
    <row r="37" spans="1:16">
      <c r="C37" s="9"/>
      <c r="E37" s="9"/>
      <c r="K37" s="9"/>
      <c r="M37" s="8"/>
      <c r="N37" s="8"/>
      <c r="O37" s="8"/>
    </row>
    <row r="38" spans="1:16">
      <c r="C38" s="9"/>
      <c r="E38" s="9"/>
      <c r="K38" s="9"/>
      <c r="M38" s="8"/>
      <c r="N38" s="8"/>
      <c r="O38" s="8"/>
    </row>
    <row r="39" spans="1:16">
      <c r="C39" s="9"/>
      <c r="E39" s="9"/>
      <c r="K39" s="9"/>
      <c r="M39" s="8"/>
      <c r="N39" s="8"/>
      <c r="O39" s="8"/>
    </row>
    <row r="40" spans="1:16">
      <c r="C40" s="9"/>
      <c r="E40" s="9"/>
      <c r="K40" s="9"/>
      <c r="M40" s="8"/>
      <c r="N40" s="8"/>
      <c r="O40" s="8"/>
    </row>
    <row r="41" spans="1:16">
      <c r="C41" s="9"/>
      <c r="E41" s="9"/>
      <c r="K41" s="9"/>
      <c r="M41" s="8"/>
      <c r="N41" s="8"/>
      <c r="O41" s="8"/>
    </row>
    <row r="42" spans="1:16">
      <c r="C42" s="9"/>
      <c r="E42" s="9"/>
      <c r="K42" s="9"/>
      <c r="M42" s="8"/>
      <c r="N42" s="8"/>
      <c r="O42" s="8"/>
    </row>
    <row r="43" spans="1:16">
      <c r="C43" s="9"/>
      <c r="E43" s="9"/>
      <c r="K43" s="9"/>
      <c r="M43" s="8"/>
      <c r="N43" s="8"/>
      <c r="O43" s="8"/>
    </row>
    <row r="44" spans="1:16">
      <c r="C44" s="9"/>
      <c r="E44" s="9"/>
      <c r="K44" s="9"/>
      <c r="M44" s="8"/>
      <c r="N44" s="8"/>
      <c r="O44" s="8"/>
    </row>
    <row r="45" spans="1:16">
      <c r="C45" s="9"/>
      <c r="E45" s="9"/>
      <c r="K45" s="9"/>
      <c r="M45" s="8"/>
      <c r="N45" s="8"/>
      <c r="O45" s="8"/>
    </row>
    <row r="46" spans="1:16">
      <c r="C46" s="9"/>
      <c r="E46" s="9"/>
      <c r="K46" s="9"/>
      <c r="M46" s="8"/>
      <c r="N46" s="8"/>
      <c r="O46" s="8"/>
    </row>
    <row r="47" spans="1:16">
      <c r="C47" s="9"/>
      <c r="E47" s="9"/>
      <c r="K47" s="9"/>
      <c r="M47" s="8"/>
      <c r="N47" s="8"/>
      <c r="O47" s="8"/>
    </row>
    <row r="48" spans="1:16">
      <c r="C48" s="9"/>
      <c r="E48" s="9"/>
      <c r="K48" s="9"/>
      <c r="M48" s="8"/>
      <c r="N48" s="8"/>
      <c r="O48" s="8"/>
    </row>
    <row r="49" spans="3:15">
      <c r="C49" s="9"/>
      <c r="E49" s="9"/>
      <c r="K49" s="9"/>
      <c r="M49" s="8"/>
      <c r="N49" s="8"/>
      <c r="O49" s="8"/>
    </row>
    <row r="50" spans="3:15">
      <c r="C50" s="9"/>
      <c r="E50" s="9"/>
      <c r="K50" s="9"/>
      <c r="M50" s="8"/>
      <c r="N50" s="8"/>
      <c r="O50" s="8"/>
    </row>
    <row r="51" spans="3:15">
      <c r="C51" s="9"/>
      <c r="E51" s="9"/>
      <c r="K51" s="9"/>
      <c r="M51" s="8"/>
      <c r="N51" s="8"/>
      <c r="O51" s="8"/>
    </row>
    <row r="53" spans="3:15">
      <c r="O53" s="10"/>
    </row>
    <row r="54" spans="3:15">
      <c r="O54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30" zoomScaleNormal="130" workbookViewId="0">
      <selection activeCell="C3" sqref="C3"/>
    </sheetView>
  </sheetViews>
  <sheetFormatPr defaultColWidth="11.25" defaultRowHeight="15.75"/>
  <cols>
    <col min="1" max="1" width="15.25" style="11" customWidth="1"/>
    <col min="2" max="2" width="9.75" style="11" customWidth="1"/>
    <col min="3" max="3" width="19.75" style="11" customWidth="1"/>
    <col min="4" max="16384" width="11.25" style="11"/>
  </cols>
  <sheetData>
    <row r="1" spans="1:4" ht="34.15" customHeight="1" thickBot="1">
      <c r="A1" s="29" t="s">
        <v>58</v>
      </c>
      <c r="B1" s="30" t="s">
        <v>59</v>
      </c>
      <c r="C1" s="31" t="s">
        <v>60</v>
      </c>
      <c r="D1" s="124" t="s">
        <v>61</v>
      </c>
    </row>
    <row r="2" spans="1:4">
      <c r="A2" s="33" t="s">
        <v>25</v>
      </c>
      <c r="B2" s="34">
        <v>2</v>
      </c>
      <c r="C2" s="35" t="s">
        <v>62</v>
      </c>
    </row>
    <row r="3" spans="1:4">
      <c r="A3" s="36" t="s">
        <v>28</v>
      </c>
      <c r="B3" s="37">
        <v>1</v>
      </c>
      <c r="C3" s="38" t="s">
        <v>63</v>
      </c>
    </row>
    <row r="4" spans="1:4">
      <c r="A4" s="36" t="s">
        <v>29</v>
      </c>
      <c r="B4" s="37">
        <v>2</v>
      </c>
      <c r="C4" s="38" t="s">
        <v>62</v>
      </c>
    </row>
    <row r="5" spans="1:4">
      <c r="A5" s="36" t="s">
        <v>30</v>
      </c>
      <c r="B5" s="37">
        <v>1</v>
      </c>
      <c r="C5" s="38" t="s">
        <v>63</v>
      </c>
    </row>
    <row r="6" spans="1:4">
      <c r="A6" s="36" t="s">
        <v>32</v>
      </c>
      <c r="B6" s="37">
        <v>1</v>
      </c>
      <c r="C6" s="38" t="s">
        <v>63</v>
      </c>
    </row>
    <row r="7" spans="1:4">
      <c r="A7" s="36" t="s">
        <v>33</v>
      </c>
      <c r="B7" s="37">
        <v>1</v>
      </c>
      <c r="C7" s="38" t="s">
        <v>63</v>
      </c>
    </row>
    <row r="8" spans="1:4">
      <c r="A8" s="36" t="s">
        <v>34</v>
      </c>
      <c r="B8" s="37">
        <v>2</v>
      </c>
      <c r="C8" s="38" t="s">
        <v>62</v>
      </c>
    </row>
    <row r="9" spans="1:4">
      <c r="A9" s="121" t="s">
        <v>35</v>
      </c>
      <c r="B9" s="122">
        <v>2</v>
      </c>
      <c r="C9" s="123" t="s">
        <v>62</v>
      </c>
    </row>
    <row r="10" spans="1:4">
      <c r="A10" s="36" t="s">
        <v>36</v>
      </c>
      <c r="B10" s="37">
        <v>1</v>
      </c>
      <c r="C10" s="38" t="s">
        <v>63</v>
      </c>
    </row>
    <row r="11" spans="1:4">
      <c r="A11" s="36" t="s">
        <v>37</v>
      </c>
      <c r="B11" s="37">
        <v>1</v>
      </c>
      <c r="C11" s="38" t="s">
        <v>63</v>
      </c>
    </row>
    <row r="12" spans="1:4">
      <c r="A12" s="36" t="s">
        <v>38</v>
      </c>
      <c r="B12" s="37">
        <v>2</v>
      </c>
      <c r="C12" s="38" t="s">
        <v>62</v>
      </c>
    </row>
    <row r="13" spans="1:4">
      <c r="A13" s="36" t="s">
        <v>39</v>
      </c>
      <c r="B13" s="37">
        <v>1</v>
      </c>
      <c r="C13" s="38" t="s">
        <v>63</v>
      </c>
    </row>
    <row r="14" spans="1:4">
      <c r="A14" s="36" t="s">
        <v>40</v>
      </c>
      <c r="B14" s="37">
        <v>2</v>
      </c>
      <c r="C14" s="38" t="s">
        <v>62</v>
      </c>
    </row>
    <row r="15" spans="1:4">
      <c r="A15" s="36" t="s">
        <v>41</v>
      </c>
      <c r="B15" s="37">
        <v>1</v>
      </c>
      <c r="C15" s="38" t="s">
        <v>63</v>
      </c>
    </row>
    <row r="16" spans="1:4">
      <c r="A16" s="36" t="s">
        <v>42</v>
      </c>
      <c r="B16" s="37">
        <v>1</v>
      </c>
      <c r="C16" s="38" t="s">
        <v>63</v>
      </c>
    </row>
    <row r="17" spans="1:3">
      <c r="A17" s="121" t="s">
        <v>43</v>
      </c>
      <c r="B17" s="122">
        <v>2</v>
      </c>
      <c r="C17" s="123" t="s">
        <v>62</v>
      </c>
    </row>
    <row r="18" spans="1:3">
      <c r="A18" s="36" t="s">
        <v>44</v>
      </c>
      <c r="B18" s="37">
        <v>2</v>
      </c>
      <c r="C18" s="38" t="s">
        <v>62</v>
      </c>
    </row>
    <row r="19" spans="1:3">
      <c r="A19" s="36" t="s">
        <v>45</v>
      </c>
      <c r="B19" s="37">
        <v>2</v>
      </c>
      <c r="C19" s="38" t="s">
        <v>62</v>
      </c>
    </row>
    <row r="20" spans="1:3">
      <c r="A20" s="36" t="s">
        <v>46</v>
      </c>
      <c r="B20" s="37">
        <v>1</v>
      </c>
      <c r="C20" s="38" t="s">
        <v>63</v>
      </c>
    </row>
    <row r="21" spans="1:3">
      <c r="A21" s="36" t="s">
        <v>47</v>
      </c>
      <c r="B21" s="37">
        <v>2</v>
      </c>
      <c r="C21" s="38" t="s">
        <v>62</v>
      </c>
    </row>
    <row r="22" spans="1:3">
      <c r="A22" s="36" t="s">
        <v>48</v>
      </c>
      <c r="B22" s="37">
        <v>2</v>
      </c>
      <c r="C22" s="38" t="s">
        <v>62</v>
      </c>
    </row>
    <row r="23" spans="1:3">
      <c r="A23" s="36" t="s">
        <v>49</v>
      </c>
      <c r="B23" s="37">
        <v>1</v>
      </c>
      <c r="C23" s="38" t="s">
        <v>63</v>
      </c>
    </row>
    <row r="24" spans="1:3">
      <c r="A24" s="36" t="s">
        <v>64</v>
      </c>
      <c r="B24" s="37">
        <v>2</v>
      </c>
      <c r="C24" s="38" t="s">
        <v>62</v>
      </c>
    </row>
    <row r="25" spans="1:3">
      <c r="A25" s="36" t="s">
        <v>51</v>
      </c>
      <c r="B25" s="37">
        <v>1</v>
      </c>
      <c r="C25" s="38" t="s">
        <v>63</v>
      </c>
    </row>
    <row r="26" spans="1:3">
      <c r="A26" s="36" t="s">
        <v>52</v>
      </c>
      <c r="B26" s="37">
        <v>1</v>
      </c>
      <c r="C26" s="38" t="s">
        <v>63</v>
      </c>
    </row>
    <row r="27" spans="1:3">
      <c r="A27" s="36" t="s">
        <v>53</v>
      </c>
      <c r="B27" s="37">
        <v>2</v>
      </c>
      <c r="C27" s="38" t="s">
        <v>62</v>
      </c>
    </row>
    <row r="28" spans="1:3">
      <c r="A28" s="36" t="s">
        <v>54</v>
      </c>
      <c r="B28" s="37">
        <v>1</v>
      </c>
      <c r="C28" s="38" t="s">
        <v>63</v>
      </c>
    </row>
    <row r="29" spans="1:3">
      <c r="A29" s="121" t="s">
        <v>55</v>
      </c>
      <c r="B29" s="122">
        <v>2</v>
      </c>
      <c r="C29" s="123" t="s">
        <v>62</v>
      </c>
    </row>
    <row r="30" spans="1:3">
      <c r="A30" s="36" t="s">
        <v>56</v>
      </c>
      <c r="B30" s="37">
        <v>1</v>
      </c>
      <c r="C30" s="38" t="s">
        <v>63</v>
      </c>
    </row>
    <row r="31" spans="1:3" ht="16.5" thickBot="1">
      <c r="A31" s="39" t="s">
        <v>57</v>
      </c>
      <c r="B31" s="40">
        <v>2</v>
      </c>
      <c r="C31" s="41" t="s">
        <v>62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80" zoomScaleNormal="80" workbookViewId="0">
      <pane xSplit="1" topLeftCell="B1" activePane="topRight" state="frozen"/>
      <selection pane="topRight" activeCell="O9" sqref="O9:Q9"/>
    </sheetView>
  </sheetViews>
  <sheetFormatPr defaultColWidth="10.75" defaultRowHeight="15.75"/>
  <cols>
    <col min="1" max="1" width="15" style="6" customWidth="1"/>
    <col min="2" max="2" width="10.75" style="6"/>
    <col min="3" max="3" width="22" style="6" customWidth="1"/>
    <col min="4" max="11" width="7.25" style="6" customWidth="1"/>
    <col min="12" max="18" width="7" style="6" customWidth="1"/>
    <col min="19" max="25" width="6.25" style="6" customWidth="1"/>
    <col min="26" max="32" width="7.25" style="6" customWidth="1"/>
    <col min="33" max="16384" width="10.75" style="6"/>
  </cols>
  <sheetData>
    <row r="1" spans="1:32" s="13" customFormat="1" ht="16.5" thickBot="1">
      <c r="A1" s="201"/>
      <c r="B1" s="202"/>
      <c r="C1" s="202"/>
      <c r="D1" s="199" t="s">
        <v>65</v>
      </c>
      <c r="E1" s="199"/>
      <c r="F1" s="199"/>
      <c r="G1" s="199"/>
      <c r="H1" s="199"/>
      <c r="I1" s="199"/>
      <c r="J1" s="199"/>
      <c r="K1" s="199"/>
      <c r="L1" s="199" t="s">
        <v>66</v>
      </c>
      <c r="M1" s="199"/>
      <c r="N1" s="199"/>
      <c r="O1" s="199"/>
      <c r="P1" s="199"/>
      <c r="Q1" s="199"/>
      <c r="R1" s="199"/>
      <c r="S1" s="199" t="s">
        <v>67</v>
      </c>
      <c r="T1" s="199"/>
      <c r="U1" s="199"/>
      <c r="V1" s="199"/>
      <c r="W1" s="199"/>
      <c r="X1" s="199"/>
      <c r="Y1" s="199"/>
      <c r="Z1" s="199" t="s">
        <v>68</v>
      </c>
      <c r="AA1" s="199"/>
      <c r="AB1" s="199"/>
      <c r="AC1" s="199"/>
      <c r="AD1" s="199"/>
      <c r="AE1" s="199"/>
      <c r="AF1" s="200"/>
    </row>
    <row r="2" spans="1:32" ht="32.25" thickBot="1">
      <c r="A2" s="42" t="s">
        <v>58</v>
      </c>
      <c r="B2" s="43" t="s">
        <v>59</v>
      </c>
      <c r="C2" s="64" t="s">
        <v>69</v>
      </c>
      <c r="D2" s="103" t="s">
        <v>70</v>
      </c>
      <c r="E2" s="44" t="s">
        <v>71</v>
      </c>
      <c r="F2" s="44" t="s">
        <v>72</v>
      </c>
      <c r="G2" s="45" t="s">
        <v>73</v>
      </c>
      <c r="H2" s="45" t="s">
        <v>74</v>
      </c>
      <c r="I2" s="45" t="s">
        <v>75</v>
      </c>
      <c r="J2" s="45" t="s">
        <v>76</v>
      </c>
      <c r="K2" s="45" t="s">
        <v>77</v>
      </c>
      <c r="L2" s="44" t="s">
        <v>78</v>
      </c>
      <c r="M2" s="44" t="s">
        <v>79</v>
      </c>
      <c r="N2" s="44" t="s">
        <v>80</v>
      </c>
      <c r="O2" s="44" t="s">
        <v>81</v>
      </c>
      <c r="P2" s="44" t="s">
        <v>82</v>
      </c>
      <c r="Q2" s="44" t="s">
        <v>83</v>
      </c>
      <c r="R2" s="44" t="s">
        <v>84</v>
      </c>
      <c r="S2" s="44" t="s">
        <v>85</v>
      </c>
      <c r="T2" s="44" t="s">
        <v>86</v>
      </c>
      <c r="U2" s="44" t="s">
        <v>87</v>
      </c>
      <c r="V2" s="44" t="s">
        <v>88</v>
      </c>
      <c r="W2" s="44" t="s">
        <v>89</v>
      </c>
      <c r="X2" s="44" t="s">
        <v>90</v>
      </c>
      <c r="Y2" s="44" t="s">
        <v>91</v>
      </c>
      <c r="Z2" s="44" t="s">
        <v>92</v>
      </c>
      <c r="AA2" s="44" t="s">
        <v>93</v>
      </c>
      <c r="AB2" s="44" t="s">
        <v>94</v>
      </c>
      <c r="AC2" s="44" t="s">
        <v>95</v>
      </c>
      <c r="AD2" s="44" t="s">
        <v>96</v>
      </c>
      <c r="AE2" s="44" t="s">
        <v>97</v>
      </c>
      <c r="AF2" s="46" t="s">
        <v>98</v>
      </c>
    </row>
    <row r="3" spans="1:32">
      <c r="A3" s="104" t="s">
        <v>25</v>
      </c>
      <c r="B3" s="97">
        <v>2</v>
      </c>
      <c r="C3" s="172" t="s">
        <v>62</v>
      </c>
      <c r="D3" s="174">
        <v>36</v>
      </c>
      <c r="E3" s="87">
        <v>34.5</v>
      </c>
      <c r="F3" s="87">
        <v>34.700000000000003</v>
      </c>
      <c r="G3" s="87">
        <v>34.4</v>
      </c>
      <c r="H3" s="87">
        <v>34.6</v>
      </c>
      <c r="I3" s="87">
        <v>34.4</v>
      </c>
      <c r="J3" s="87">
        <v>35.200000000000003</v>
      </c>
      <c r="K3" s="126">
        <v>35.200000000000003</v>
      </c>
      <c r="L3" s="129">
        <v>3</v>
      </c>
      <c r="M3" s="97">
        <v>3</v>
      </c>
      <c r="N3" s="97">
        <v>2</v>
      </c>
      <c r="O3" s="97">
        <v>2</v>
      </c>
      <c r="P3" s="97">
        <v>2</v>
      </c>
      <c r="Q3" s="97">
        <v>2</v>
      </c>
      <c r="R3" s="130">
        <v>1</v>
      </c>
      <c r="S3" s="128">
        <v>0</v>
      </c>
      <c r="T3" s="48">
        <v>0</v>
      </c>
      <c r="U3" s="48">
        <v>1</v>
      </c>
      <c r="V3" s="48">
        <v>1</v>
      </c>
      <c r="W3" s="48">
        <v>1</v>
      </c>
      <c r="X3" s="48">
        <v>1</v>
      </c>
      <c r="Y3" s="135">
        <v>1</v>
      </c>
      <c r="Z3" s="129">
        <v>1</v>
      </c>
      <c r="AA3" s="48">
        <v>1</v>
      </c>
      <c r="AB3" s="48">
        <v>1</v>
      </c>
      <c r="AC3" s="48">
        <v>1</v>
      </c>
      <c r="AD3" s="48">
        <v>1</v>
      </c>
      <c r="AE3" s="48">
        <v>1</v>
      </c>
      <c r="AF3" s="125">
        <v>0</v>
      </c>
    </row>
    <row r="4" spans="1:32">
      <c r="A4" s="47" t="s">
        <v>28</v>
      </c>
      <c r="B4" s="48">
        <v>1</v>
      </c>
      <c r="C4" s="173" t="s">
        <v>63</v>
      </c>
      <c r="D4" s="175">
        <v>45.7</v>
      </c>
      <c r="E4" s="87">
        <v>42.4</v>
      </c>
      <c r="F4" s="87">
        <v>42.5</v>
      </c>
      <c r="G4" s="87">
        <v>41.1</v>
      </c>
      <c r="H4" s="87">
        <v>40.6</v>
      </c>
      <c r="I4" s="87">
        <v>41.2</v>
      </c>
      <c r="J4" s="87">
        <v>41.7</v>
      </c>
      <c r="K4" s="126">
        <v>40.700000000000003</v>
      </c>
      <c r="L4" s="131">
        <v>3</v>
      </c>
      <c r="M4" s="48">
        <v>2</v>
      </c>
      <c r="N4" s="48">
        <v>3</v>
      </c>
      <c r="O4" s="48">
        <v>1</v>
      </c>
      <c r="P4" s="48">
        <v>1</v>
      </c>
      <c r="Q4" s="48">
        <v>1</v>
      </c>
      <c r="R4" s="132">
        <v>1</v>
      </c>
      <c r="S4" s="128">
        <v>1</v>
      </c>
      <c r="T4" s="48">
        <v>1</v>
      </c>
      <c r="U4" s="48">
        <v>1</v>
      </c>
      <c r="V4" s="48">
        <v>0</v>
      </c>
      <c r="W4" s="48">
        <v>1</v>
      </c>
      <c r="X4" s="48">
        <v>1</v>
      </c>
      <c r="Y4" s="135">
        <v>0</v>
      </c>
      <c r="Z4" s="131">
        <v>1</v>
      </c>
      <c r="AA4" s="48">
        <v>1</v>
      </c>
      <c r="AB4" s="48">
        <v>1</v>
      </c>
      <c r="AC4" s="48">
        <v>1</v>
      </c>
      <c r="AD4" s="48">
        <v>1</v>
      </c>
      <c r="AE4" s="48">
        <v>1</v>
      </c>
      <c r="AF4" s="49">
        <v>1</v>
      </c>
    </row>
    <row r="5" spans="1:32">
      <c r="A5" s="47" t="s">
        <v>29</v>
      </c>
      <c r="B5" s="48">
        <v>2</v>
      </c>
      <c r="C5" s="135" t="s">
        <v>62</v>
      </c>
      <c r="D5" s="175">
        <v>32.4</v>
      </c>
      <c r="E5" s="87">
        <v>30.6</v>
      </c>
      <c r="F5" s="87">
        <v>30.3</v>
      </c>
      <c r="G5" s="87">
        <v>30.1</v>
      </c>
      <c r="H5" s="87">
        <v>28</v>
      </c>
      <c r="I5" s="87">
        <v>26.5</v>
      </c>
      <c r="J5" s="87">
        <v>28.2</v>
      </c>
      <c r="K5" s="126">
        <v>29.8</v>
      </c>
      <c r="L5" s="131">
        <v>2</v>
      </c>
      <c r="M5" s="48">
        <v>2</v>
      </c>
      <c r="N5" s="48">
        <v>2</v>
      </c>
      <c r="O5" s="48">
        <v>2</v>
      </c>
      <c r="P5" s="48">
        <v>2</v>
      </c>
      <c r="Q5" s="48">
        <v>2</v>
      </c>
      <c r="R5" s="132">
        <v>2</v>
      </c>
      <c r="S5" s="128">
        <v>1</v>
      </c>
      <c r="T5" s="48">
        <v>1</v>
      </c>
      <c r="U5" s="48">
        <v>1</v>
      </c>
      <c r="V5" s="48">
        <v>1</v>
      </c>
      <c r="W5" s="48">
        <v>0</v>
      </c>
      <c r="X5" s="48">
        <v>1</v>
      </c>
      <c r="Y5" s="135">
        <v>0</v>
      </c>
      <c r="Z5" s="131">
        <v>1</v>
      </c>
      <c r="AA5" s="48">
        <v>0</v>
      </c>
      <c r="AB5" s="48">
        <v>1</v>
      </c>
      <c r="AC5" s="48">
        <v>1</v>
      </c>
      <c r="AD5" s="48">
        <v>0</v>
      </c>
      <c r="AE5" s="48">
        <v>1</v>
      </c>
      <c r="AF5" s="49">
        <v>0</v>
      </c>
    </row>
    <row r="6" spans="1:32">
      <c r="A6" s="47" t="s">
        <v>30</v>
      </c>
      <c r="B6" s="48">
        <v>1</v>
      </c>
      <c r="C6" s="173" t="s">
        <v>63</v>
      </c>
      <c r="D6" s="175">
        <v>39.700000000000003</v>
      </c>
      <c r="E6" s="87">
        <v>37</v>
      </c>
      <c r="F6" s="87">
        <v>36.299999999999997</v>
      </c>
      <c r="G6" s="87">
        <v>33.700000000000003</v>
      </c>
      <c r="H6" s="87">
        <v>33.299999999999997</v>
      </c>
      <c r="I6" s="87">
        <v>33.799999999999997</v>
      </c>
      <c r="J6" s="87">
        <v>33.799999999999997</v>
      </c>
      <c r="K6" s="126">
        <v>34.9</v>
      </c>
      <c r="L6" s="131">
        <v>2</v>
      </c>
      <c r="M6" s="48">
        <v>2</v>
      </c>
      <c r="N6" s="48">
        <v>2</v>
      </c>
      <c r="O6" s="48">
        <v>2</v>
      </c>
      <c r="P6" s="48">
        <v>2</v>
      </c>
      <c r="Q6" s="48">
        <v>1</v>
      </c>
      <c r="R6" s="132">
        <v>1</v>
      </c>
      <c r="S6" s="128">
        <v>0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135">
        <v>1</v>
      </c>
      <c r="Z6" s="131">
        <v>1</v>
      </c>
      <c r="AA6" s="48">
        <v>1</v>
      </c>
      <c r="AB6" s="48">
        <v>1</v>
      </c>
      <c r="AC6" s="48">
        <v>1</v>
      </c>
      <c r="AD6" s="48">
        <v>1</v>
      </c>
      <c r="AE6" s="48">
        <v>1</v>
      </c>
      <c r="AF6" s="49">
        <v>1</v>
      </c>
    </row>
    <row r="7" spans="1:32" ht="16.149999999999999" customHeight="1">
      <c r="A7" s="47" t="s">
        <v>32</v>
      </c>
      <c r="B7" s="48">
        <v>1</v>
      </c>
      <c r="C7" s="173" t="s">
        <v>63</v>
      </c>
      <c r="D7" s="175">
        <v>47.9</v>
      </c>
      <c r="E7" s="87">
        <v>44.3</v>
      </c>
      <c r="F7" s="87">
        <v>44.2</v>
      </c>
      <c r="G7" s="87">
        <v>43</v>
      </c>
      <c r="H7" s="87">
        <v>42.3</v>
      </c>
      <c r="I7" s="87">
        <v>42.5</v>
      </c>
      <c r="J7" s="87">
        <v>42.2</v>
      </c>
      <c r="K7" s="126">
        <v>42</v>
      </c>
      <c r="L7" s="131">
        <v>2</v>
      </c>
      <c r="M7" s="48">
        <v>2</v>
      </c>
      <c r="N7" s="48">
        <v>2</v>
      </c>
      <c r="O7" s="48">
        <v>2</v>
      </c>
      <c r="P7" s="48">
        <v>2</v>
      </c>
      <c r="Q7" s="48">
        <v>1</v>
      </c>
      <c r="R7" s="132">
        <v>1</v>
      </c>
      <c r="S7" s="128">
        <v>0</v>
      </c>
      <c r="T7" s="48">
        <v>1</v>
      </c>
      <c r="U7" s="48">
        <v>1</v>
      </c>
      <c r="V7" s="48">
        <v>1</v>
      </c>
      <c r="W7" s="48">
        <v>1</v>
      </c>
      <c r="X7" s="48">
        <v>0</v>
      </c>
      <c r="Y7" s="135">
        <v>0</v>
      </c>
      <c r="Z7" s="131">
        <v>1</v>
      </c>
      <c r="AA7" s="48">
        <v>1</v>
      </c>
      <c r="AB7" s="48">
        <v>1</v>
      </c>
      <c r="AC7" s="48">
        <v>1</v>
      </c>
      <c r="AD7" s="48">
        <v>1</v>
      </c>
      <c r="AE7" s="48">
        <v>0</v>
      </c>
      <c r="AF7" s="49">
        <v>1</v>
      </c>
    </row>
    <row r="8" spans="1:32">
      <c r="A8" s="47" t="s">
        <v>33</v>
      </c>
      <c r="B8" s="48">
        <v>1</v>
      </c>
      <c r="C8" s="173" t="s">
        <v>63</v>
      </c>
      <c r="D8" s="175">
        <v>46.9</v>
      </c>
      <c r="E8" s="87">
        <v>44.3</v>
      </c>
      <c r="F8" s="87">
        <v>43.2</v>
      </c>
      <c r="G8" s="87">
        <v>42.6</v>
      </c>
      <c r="H8" s="87">
        <v>42.3</v>
      </c>
      <c r="I8" s="87">
        <v>42.5</v>
      </c>
      <c r="J8" s="87">
        <v>43.2</v>
      </c>
      <c r="K8" s="126">
        <v>43.9</v>
      </c>
      <c r="L8" s="131">
        <v>2</v>
      </c>
      <c r="M8" s="48">
        <v>3</v>
      </c>
      <c r="N8" s="48">
        <v>2</v>
      </c>
      <c r="O8" s="48">
        <v>2</v>
      </c>
      <c r="P8" s="48">
        <v>2</v>
      </c>
      <c r="Q8" s="48">
        <v>1</v>
      </c>
      <c r="R8" s="132">
        <v>1</v>
      </c>
      <c r="S8" s="128">
        <v>0</v>
      </c>
      <c r="T8" s="48">
        <v>1</v>
      </c>
      <c r="U8" s="48">
        <v>1</v>
      </c>
      <c r="V8" s="48">
        <v>1</v>
      </c>
      <c r="W8" s="48">
        <v>1</v>
      </c>
      <c r="X8" s="48">
        <v>0</v>
      </c>
      <c r="Y8" s="135">
        <v>0</v>
      </c>
      <c r="Z8" s="131">
        <v>1</v>
      </c>
      <c r="AA8" s="48">
        <v>1</v>
      </c>
      <c r="AB8" s="48">
        <v>1</v>
      </c>
      <c r="AC8" s="48">
        <v>1</v>
      </c>
      <c r="AD8" s="48">
        <v>1</v>
      </c>
      <c r="AE8" s="48">
        <v>1</v>
      </c>
      <c r="AF8" s="49">
        <v>1</v>
      </c>
    </row>
    <row r="9" spans="1:32">
      <c r="A9" s="47" t="s">
        <v>34</v>
      </c>
      <c r="B9" s="48">
        <v>2</v>
      </c>
      <c r="C9" s="135" t="s">
        <v>62</v>
      </c>
      <c r="D9" s="175">
        <v>41.8</v>
      </c>
      <c r="E9" s="87">
        <v>39.200000000000003</v>
      </c>
      <c r="F9" s="87">
        <v>38.200000000000003</v>
      </c>
      <c r="G9" s="87">
        <v>36.1</v>
      </c>
      <c r="H9" s="87">
        <v>34.5</v>
      </c>
      <c r="I9" s="87">
        <v>34.9</v>
      </c>
      <c r="J9" s="87">
        <v>35.6</v>
      </c>
      <c r="K9" s="126">
        <v>35.9</v>
      </c>
      <c r="L9" s="131">
        <v>2</v>
      </c>
      <c r="M9" s="48">
        <v>3</v>
      </c>
      <c r="N9" s="48">
        <v>3</v>
      </c>
      <c r="O9" s="48">
        <v>3</v>
      </c>
      <c r="P9" s="48">
        <v>2</v>
      </c>
      <c r="Q9" s="48">
        <v>2</v>
      </c>
      <c r="R9" s="132">
        <v>1</v>
      </c>
      <c r="S9" s="12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135">
        <v>0</v>
      </c>
      <c r="Z9" s="131">
        <v>2</v>
      </c>
      <c r="AA9" s="48">
        <v>1</v>
      </c>
      <c r="AB9" s="48">
        <v>1</v>
      </c>
      <c r="AC9" s="48">
        <v>1</v>
      </c>
      <c r="AD9" s="48">
        <v>1</v>
      </c>
      <c r="AE9" s="48">
        <v>0</v>
      </c>
      <c r="AF9" s="49">
        <v>0</v>
      </c>
    </row>
    <row r="10" spans="1:32">
      <c r="A10" s="47" t="s">
        <v>35</v>
      </c>
      <c r="B10" s="48">
        <v>2</v>
      </c>
      <c r="C10" s="135" t="s">
        <v>62</v>
      </c>
      <c r="D10" s="175">
        <v>39.700000000000003</v>
      </c>
      <c r="E10" s="87">
        <v>37.4</v>
      </c>
      <c r="F10" s="87">
        <v>36.299999999999997</v>
      </c>
      <c r="G10" s="87">
        <v>34.4</v>
      </c>
      <c r="H10" s="87">
        <v>33.4</v>
      </c>
      <c r="I10" s="87">
        <v>33.700000000000003</v>
      </c>
      <c r="J10" s="87"/>
      <c r="K10" s="126"/>
      <c r="L10" s="131">
        <v>1</v>
      </c>
      <c r="M10" s="48">
        <v>2</v>
      </c>
      <c r="N10" s="48">
        <v>2</v>
      </c>
      <c r="O10" s="48">
        <v>3</v>
      </c>
      <c r="P10" s="48">
        <v>3</v>
      </c>
      <c r="Q10" s="48"/>
      <c r="R10" s="132"/>
      <c r="S10" s="128">
        <v>1</v>
      </c>
      <c r="T10" s="48">
        <v>1</v>
      </c>
      <c r="U10" s="48">
        <v>1</v>
      </c>
      <c r="V10" s="48">
        <v>1</v>
      </c>
      <c r="W10" s="48">
        <v>3</v>
      </c>
      <c r="X10" s="48"/>
      <c r="Y10" s="135"/>
      <c r="Z10" s="131">
        <v>1</v>
      </c>
      <c r="AA10" s="48">
        <v>1</v>
      </c>
      <c r="AB10" s="48">
        <v>1</v>
      </c>
      <c r="AC10" s="48">
        <v>1</v>
      </c>
      <c r="AD10" s="48">
        <v>2</v>
      </c>
      <c r="AE10" s="48"/>
      <c r="AF10" s="49"/>
    </row>
    <row r="11" spans="1:32">
      <c r="A11" s="47" t="s">
        <v>36</v>
      </c>
      <c r="B11" s="48">
        <v>1</v>
      </c>
      <c r="C11" s="173" t="s">
        <v>63</v>
      </c>
      <c r="D11" s="175">
        <v>32.700000000000003</v>
      </c>
      <c r="E11" s="87">
        <v>29.6</v>
      </c>
      <c r="F11" s="87">
        <v>29.5</v>
      </c>
      <c r="G11" s="87">
        <v>28.8</v>
      </c>
      <c r="H11" s="87">
        <v>29.5</v>
      </c>
      <c r="I11" s="87">
        <v>29.4</v>
      </c>
      <c r="J11" s="87">
        <v>29.6</v>
      </c>
      <c r="K11" s="126">
        <v>29.7</v>
      </c>
      <c r="L11" s="131">
        <v>3</v>
      </c>
      <c r="M11" s="48">
        <v>2</v>
      </c>
      <c r="N11" s="48">
        <v>2</v>
      </c>
      <c r="O11" s="48">
        <v>2</v>
      </c>
      <c r="P11" s="48">
        <v>2</v>
      </c>
      <c r="Q11" s="48">
        <v>2</v>
      </c>
      <c r="R11" s="132">
        <v>1</v>
      </c>
      <c r="S11" s="128">
        <v>1</v>
      </c>
      <c r="T11" s="48">
        <v>1</v>
      </c>
      <c r="U11" s="48">
        <v>1</v>
      </c>
      <c r="V11" s="48">
        <v>1</v>
      </c>
      <c r="W11" s="48">
        <v>0</v>
      </c>
      <c r="X11" s="48">
        <v>1</v>
      </c>
      <c r="Y11" s="135">
        <v>1</v>
      </c>
      <c r="Z11" s="131">
        <v>1</v>
      </c>
      <c r="AA11" s="48">
        <v>1</v>
      </c>
      <c r="AB11" s="48">
        <v>1</v>
      </c>
      <c r="AC11" s="48">
        <v>1</v>
      </c>
      <c r="AD11" s="48">
        <v>1</v>
      </c>
      <c r="AE11" s="48">
        <v>0</v>
      </c>
      <c r="AF11" s="49">
        <v>0</v>
      </c>
    </row>
    <row r="12" spans="1:32">
      <c r="A12" s="47" t="s">
        <v>37</v>
      </c>
      <c r="B12" s="48">
        <v>1</v>
      </c>
      <c r="C12" s="173" t="s">
        <v>63</v>
      </c>
      <c r="D12" s="175">
        <v>37.200000000000003</v>
      </c>
      <c r="E12" s="87">
        <v>36</v>
      </c>
      <c r="F12" s="87">
        <v>35.1</v>
      </c>
      <c r="G12" s="87">
        <v>35.200000000000003</v>
      </c>
      <c r="H12" s="87">
        <v>35.4</v>
      </c>
      <c r="I12" s="87">
        <v>35.5</v>
      </c>
      <c r="J12" s="87">
        <v>36.4</v>
      </c>
      <c r="K12" s="126">
        <v>35.700000000000003</v>
      </c>
      <c r="L12" s="131">
        <v>1</v>
      </c>
      <c r="M12" s="48">
        <v>1</v>
      </c>
      <c r="N12" s="48">
        <v>1</v>
      </c>
      <c r="O12" s="48">
        <v>0</v>
      </c>
      <c r="P12" s="48">
        <v>0</v>
      </c>
      <c r="Q12" s="48">
        <v>0</v>
      </c>
      <c r="R12" s="132">
        <v>1</v>
      </c>
      <c r="S12" s="12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0</v>
      </c>
      <c r="Y12" s="135">
        <v>1</v>
      </c>
      <c r="Z12" s="131">
        <v>1</v>
      </c>
      <c r="AA12" s="48">
        <v>1</v>
      </c>
      <c r="AB12" s="48">
        <v>1</v>
      </c>
      <c r="AC12" s="48">
        <v>1</v>
      </c>
      <c r="AD12" s="48">
        <v>1</v>
      </c>
      <c r="AE12" s="48">
        <v>1</v>
      </c>
      <c r="AF12" s="49">
        <v>0</v>
      </c>
    </row>
    <row r="13" spans="1:32">
      <c r="A13" s="47" t="s">
        <v>38</v>
      </c>
      <c r="B13" s="48">
        <v>2</v>
      </c>
      <c r="C13" s="135" t="s">
        <v>62</v>
      </c>
      <c r="D13" s="175">
        <v>38.1</v>
      </c>
      <c r="E13" s="87">
        <v>36</v>
      </c>
      <c r="F13" s="87">
        <v>35.5</v>
      </c>
      <c r="G13" s="87">
        <v>35.5</v>
      </c>
      <c r="H13" s="87">
        <v>35.6</v>
      </c>
      <c r="I13" s="87">
        <v>35.799999999999997</v>
      </c>
      <c r="J13" s="87">
        <v>35.9</v>
      </c>
      <c r="K13" s="126">
        <v>36.299999999999997</v>
      </c>
      <c r="L13" s="131">
        <v>1</v>
      </c>
      <c r="M13" s="48">
        <v>1</v>
      </c>
      <c r="N13" s="48">
        <v>2</v>
      </c>
      <c r="O13" s="48">
        <v>0</v>
      </c>
      <c r="P13" s="48">
        <v>0</v>
      </c>
      <c r="Q13" s="48">
        <v>0</v>
      </c>
      <c r="R13" s="132">
        <v>0</v>
      </c>
      <c r="S13" s="128">
        <v>1</v>
      </c>
      <c r="T13" s="48">
        <v>1</v>
      </c>
      <c r="U13" s="48">
        <v>1</v>
      </c>
      <c r="V13" s="48">
        <v>1</v>
      </c>
      <c r="W13" s="48">
        <v>1</v>
      </c>
      <c r="X13" s="48">
        <v>1</v>
      </c>
      <c r="Y13" s="135">
        <v>0</v>
      </c>
      <c r="Z13" s="131">
        <v>1</v>
      </c>
      <c r="AA13" s="48">
        <v>1</v>
      </c>
      <c r="AB13" s="48">
        <v>1</v>
      </c>
      <c r="AC13" s="48">
        <v>1</v>
      </c>
      <c r="AD13" s="48">
        <v>1</v>
      </c>
      <c r="AE13" s="48">
        <v>1</v>
      </c>
      <c r="AF13" s="49">
        <v>1</v>
      </c>
    </row>
    <row r="14" spans="1:32">
      <c r="A14" s="47" t="s">
        <v>39</v>
      </c>
      <c r="B14" s="48">
        <v>1</v>
      </c>
      <c r="C14" s="173" t="s">
        <v>63</v>
      </c>
      <c r="D14" s="175">
        <v>44.9</v>
      </c>
      <c r="E14" s="87">
        <v>42.4</v>
      </c>
      <c r="F14" s="87">
        <v>42</v>
      </c>
      <c r="G14" s="87">
        <v>40.5</v>
      </c>
      <c r="H14" s="87">
        <v>39.799999999999997</v>
      </c>
      <c r="I14" s="87">
        <v>39.6</v>
      </c>
      <c r="J14" s="87">
        <v>39.700000000000003</v>
      </c>
      <c r="K14" s="126">
        <v>40.200000000000003</v>
      </c>
      <c r="L14" s="131">
        <v>1</v>
      </c>
      <c r="M14" s="48">
        <v>1</v>
      </c>
      <c r="N14" s="48">
        <v>1</v>
      </c>
      <c r="O14" s="48">
        <v>1</v>
      </c>
      <c r="P14" s="48">
        <v>0</v>
      </c>
      <c r="Q14" s="48">
        <v>0</v>
      </c>
      <c r="R14" s="132">
        <v>0</v>
      </c>
      <c r="S14" s="128">
        <v>1</v>
      </c>
      <c r="T14" s="48">
        <v>1</v>
      </c>
      <c r="U14" s="48">
        <v>2</v>
      </c>
      <c r="V14" s="48">
        <v>1</v>
      </c>
      <c r="W14" s="48">
        <v>1</v>
      </c>
      <c r="X14" s="48">
        <v>1</v>
      </c>
      <c r="Y14" s="135">
        <v>0</v>
      </c>
      <c r="Z14" s="131">
        <v>1</v>
      </c>
      <c r="AA14" s="48">
        <v>0</v>
      </c>
      <c r="AB14" s="48">
        <v>1</v>
      </c>
      <c r="AC14" s="48">
        <v>1</v>
      </c>
      <c r="AD14" s="48">
        <v>0</v>
      </c>
      <c r="AE14" s="48">
        <v>1</v>
      </c>
      <c r="AF14" s="49">
        <v>1</v>
      </c>
    </row>
    <row r="15" spans="1:32">
      <c r="A15" s="47" t="s">
        <v>40</v>
      </c>
      <c r="B15" s="48">
        <v>2</v>
      </c>
      <c r="C15" s="135" t="s">
        <v>62</v>
      </c>
      <c r="D15" s="175">
        <v>45.7</v>
      </c>
      <c r="E15" s="87">
        <v>44.3</v>
      </c>
      <c r="F15" s="87">
        <v>41.4</v>
      </c>
      <c r="G15" s="87">
        <v>39.799999999999997</v>
      </c>
      <c r="H15" s="87">
        <v>38</v>
      </c>
      <c r="I15" s="87">
        <v>36.4</v>
      </c>
      <c r="J15" s="87">
        <v>35.5</v>
      </c>
      <c r="K15" s="126">
        <v>35.1</v>
      </c>
      <c r="L15" s="131">
        <v>1</v>
      </c>
      <c r="M15" s="48">
        <v>1</v>
      </c>
      <c r="N15" s="48">
        <v>2</v>
      </c>
      <c r="O15" s="48">
        <v>1</v>
      </c>
      <c r="P15" s="48">
        <v>2</v>
      </c>
      <c r="Q15" s="48">
        <v>1</v>
      </c>
      <c r="R15" s="132">
        <v>1</v>
      </c>
      <c r="S15" s="128">
        <v>1</v>
      </c>
      <c r="T15" s="48">
        <v>1</v>
      </c>
      <c r="U15" s="48">
        <v>1</v>
      </c>
      <c r="V15" s="48">
        <v>1</v>
      </c>
      <c r="W15" s="48">
        <v>1</v>
      </c>
      <c r="X15" s="48">
        <v>1</v>
      </c>
      <c r="Y15" s="135">
        <v>1</v>
      </c>
      <c r="Z15" s="131">
        <v>1</v>
      </c>
      <c r="AA15" s="48">
        <v>1</v>
      </c>
      <c r="AB15" s="48">
        <v>1</v>
      </c>
      <c r="AC15" s="48">
        <v>1</v>
      </c>
      <c r="AD15" s="48">
        <v>2</v>
      </c>
      <c r="AE15" s="48">
        <v>0</v>
      </c>
      <c r="AF15" s="49">
        <v>1</v>
      </c>
    </row>
    <row r="16" spans="1:32">
      <c r="A16" s="47" t="s">
        <v>41</v>
      </c>
      <c r="B16" s="48">
        <v>1</v>
      </c>
      <c r="C16" s="173" t="s">
        <v>63</v>
      </c>
      <c r="D16" s="175">
        <v>35</v>
      </c>
      <c r="E16" s="87">
        <v>33.6</v>
      </c>
      <c r="F16" s="87">
        <v>33.9</v>
      </c>
      <c r="G16" s="87">
        <v>33.799999999999997</v>
      </c>
      <c r="H16" s="87">
        <v>34.4</v>
      </c>
      <c r="I16" s="87">
        <v>35.200000000000003</v>
      </c>
      <c r="J16" s="87">
        <v>35</v>
      </c>
      <c r="K16" s="126">
        <v>35.200000000000003</v>
      </c>
      <c r="L16" s="131">
        <v>1</v>
      </c>
      <c r="M16" s="48">
        <v>2</v>
      </c>
      <c r="N16" s="48">
        <v>2</v>
      </c>
      <c r="O16" s="48">
        <v>1</v>
      </c>
      <c r="P16" s="48">
        <v>1</v>
      </c>
      <c r="Q16" s="48">
        <v>1</v>
      </c>
      <c r="R16" s="132">
        <v>1</v>
      </c>
      <c r="S16" s="12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135">
        <v>1</v>
      </c>
      <c r="Z16" s="131">
        <v>1</v>
      </c>
      <c r="AA16" s="48">
        <v>1</v>
      </c>
      <c r="AB16" s="48">
        <v>1</v>
      </c>
      <c r="AC16" s="48">
        <v>1</v>
      </c>
      <c r="AD16" s="48">
        <v>0</v>
      </c>
      <c r="AE16" s="48">
        <v>1</v>
      </c>
      <c r="AF16" s="49">
        <v>1</v>
      </c>
    </row>
    <row r="17" spans="1:32">
      <c r="A17" s="47" t="s">
        <v>42</v>
      </c>
      <c r="B17" s="48">
        <v>1</v>
      </c>
      <c r="C17" s="173" t="s">
        <v>63</v>
      </c>
      <c r="D17" s="175">
        <v>42.1</v>
      </c>
      <c r="E17" s="87">
        <v>40.200000000000003</v>
      </c>
      <c r="F17" s="87">
        <v>39.5</v>
      </c>
      <c r="G17" s="87">
        <v>39.4</v>
      </c>
      <c r="H17" s="87">
        <v>38.700000000000003</v>
      </c>
      <c r="I17" s="87">
        <v>39.799999999999997</v>
      </c>
      <c r="J17" s="87">
        <v>39.4</v>
      </c>
      <c r="K17" s="126">
        <v>39.700000000000003</v>
      </c>
      <c r="L17" s="131">
        <v>2</v>
      </c>
      <c r="M17" s="48">
        <v>2</v>
      </c>
      <c r="N17" s="48">
        <v>2</v>
      </c>
      <c r="O17" s="48">
        <v>1</v>
      </c>
      <c r="P17" s="48">
        <v>1</v>
      </c>
      <c r="Q17" s="48">
        <v>1</v>
      </c>
      <c r="R17" s="132">
        <v>1</v>
      </c>
      <c r="S17" s="128">
        <v>1</v>
      </c>
      <c r="T17" s="48">
        <v>1</v>
      </c>
      <c r="U17" s="48">
        <v>2</v>
      </c>
      <c r="V17" s="48">
        <v>1</v>
      </c>
      <c r="W17" s="48">
        <v>1</v>
      </c>
      <c r="X17" s="48">
        <v>1</v>
      </c>
      <c r="Y17" s="135">
        <v>1</v>
      </c>
      <c r="Z17" s="131">
        <v>1</v>
      </c>
      <c r="AA17" s="48">
        <v>0</v>
      </c>
      <c r="AB17" s="48">
        <v>1</v>
      </c>
      <c r="AC17" s="48">
        <v>1</v>
      </c>
      <c r="AD17" s="48">
        <v>1</v>
      </c>
      <c r="AE17" s="48">
        <v>1</v>
      </c>
      <c r="AF17" s="49">
        <v>0</v>
      </c>
    </row>
    <row r="18" spans="1:32">
      <c r="A18" s="47" t="s">
        <v>43</v>
      </c>
      <c r="B18" s="48">
        <v>2</v>
      </c>
      <c r="C18" s="135" t="s">
        <v>62</v>
      </c>
      <c r="D18" s="175">
        <v>46.6</v>
      </c>
      <c r="E18" s="87">
        <v>44.7</v>
      </c>
      <c r="F18" s="87">
        <v>43.6</v>
      </c>
      <c r="G18" s="87">
        <v>41.1</v>
      </c>
      <c r="H18" s="87">
        <v>39</v>
      </c>
      <c r="I18" s="87"/>
      <c r="J18" s="87"/>
      <c r="K18" s="126"/>
      <c r="L18" s="131">
        <v>3</v>
      </c>
      <c r="M18" s="48">
        <v>2</v>
      </c>
      <c r="N18" s="48">
        <v>3</v>
      </c>
      <c r="O18" s="48">
        <v>3</v>
      </c>
      <c r="P18" s="48"/>
      <c r="Q18" s="48"/>
      <c r="R18" s="132"/>
      <c r="S18" s="128">
        <v>1</v>
      </c>
      <c r="T18" s="48">
        <v>1</v>
      </c>
      <c r="U18" s="48">
        <v>2</v>
      </c>
      <c r="V18" s="48">
        <v>2</v>
      </c>
      <c r="W18" s="48"/>
      <c r="X18" s="48"/>
      <c r="Y18" s="135"/>
      <c r="Z18" s="131">
        <v>2</v>
      </c>
      <c r="AA18" s="48">
        <v>1</v>
      </c>
      <c r="AB18" s="48">
        <v>1</v>
      </c>
      <c r="AC18" s="48">
        <v>1</v>
      </c>
      <c r="AD18" s="48"/>
      <c r="AE18" s="48"/>
      <c r="AF18" s="49"/>
    </row>
    <row r="19" spans="1:32">
      <c r="A19" s="47" t="s">
        <v>44</v>
      </c>
      <c r="B19" s="48">
        <v>2</v>
      </c>
      <c r="C19" s="135" t="s">
        <v>62</v>
      </c>
      <c r="D19" s="175">
        <v>38.9</v>
      </c>
      <c r="E19" s="87">
        <v>36.4</v>
      </c>
      <c r="F19" s="87">
        <v>35.799999999999997</v>
      </c>
      <c r="G19" s="87">
        <v>37.799999999999997</v>
      </c>
      <c r="H19" s="87">
        <v>38.1</v>
      </c>
      <c r="I19" s="87">
        <v>37.1</v>
      </c>
      <c r="J19" s="87">
        <v>37.700000000000003</v>
      </c>
      <c r="K19" s="126">
        <v>36.299999999999997</v>
      </c>
      <c r="L19" s="131">
        <v>2</v>
      </c>
      <c r="M19" s="48">
        <v>2</v>
      </c>
      <c r="N19" s="48">
        <v>2</v>
      </c>
      <c r="O19" s="48">
        <v>2</v>
      </c>
      <c r="P19" s="48">
        <v>1</v>
      </c>
      <c r="Q19" s="48">
        <v>1</v>
      </c>
      <c r="R19" s="132">
        <v>0</v>
      </c>
      <c r="S19" s="128">
        <v>1</v>
      </c>
      <c r="T19" s="48">
        <v>0</v>
      </c>
      <c r="U19" s="48">
        <v>1</v>
      </c>
      <c r="V19" s="48">
        <v>1</v>
      </c>
      <c r="W19" s="48">
        <v>1</v>
      </c>
      <c r="X19" s="48">
        <v>1</v>
      </c>
      <c r="Y19" s="135">
        <v>0</v>
      </c>
      <c r="Z19" s="131">
        <v>1</v>
      </c>
      <c r="AA19" s="48">
        <v>1</v>
      </c>
      <c r="AB19" s="48">
        <v>0</v>
      </c>
      <c r="AC19" s="48">
        <v>0</v>
      </c>
      <c r="AD19" s="48">
        <v>0</v>
      </c>
      <c r="AE19" s="48">
        <v>0</v>
      </c>
      <c r="AF19" s="49">
        <v>0</v>
      </c>
    </row>
    <row r="20" spans="1:32">
      <c r="A20" s="47" t="s">
        <v>45</v>
      </c>
      <c r="B20" s="48">
        <v>2</v>
      </c>
      <c r="C20" s="135" t="s">
        <v>62</v>
      </c>
      <c r="D20" s="175">
        <v>38.799999999999997</v>
      </c>
      <c r="E20" s="87">
        <v>36.799999999999997</v>
      </c>
      <c r="F20" s="87">
        <v>36.9</v>
      </c>
      <c r="G20" s="87">
        <v>37</v>
      </c>
      <c r="H20" s="87">
        <v>36</v>
      </c>
      <c r="I20" s="87">
        <v>35.299999999999997</v>
      </c>
      <c r="J20" s="87">
        <v>34.5</v>
      </c>
      <c r="K20" s="126">
        <v>34.799999999999997</v>
      </c>
      <c r="L20" s="131">
        <v>2</v>
      </c>
      <c r="M20" s="48">
        <v>2</v>
      </c>
      <c r="N20" s="48">
        <v>1</v>
      </c>
      <c r="O20" s="48">
        <v>0</v>
      </c>
      <c r="P20" s="48">
        <v>1</v>
      </c>
      <c r="Q20" s="48">
        <v>0</v>
      </c>
      <c r="R20" s="132">
        <v>0</v>
      </c>
      <c r="S20" s="128">
        <v>1</v>
      </c>
      <c r="T20" s="48">
        <v>1</v>
      </c>
      <c r="U20" s="48">
        <v>1</v>
      </c>
      <c r="V20" s="48">
        <v>1</v>
      </c>
      <c r="W20" s="48">
        <v>1</v>
      </c>
      <c r="X20" s="48">
        <v>1</v>
      </c>
      <c r="Y20" s="135">
        <v>1</v>
      </c>
      <c r="Z20" s="131">
        <v>1</v>
      </c>
      <c r="AA20" s="48">
        <v>1</v>
      </c>
      <c r="AB20" s="48">
        <v>1</v>
      </c>
      <c r="AC20" s="48">
        <v>1</v>
      </c>
      <c r="AD20" s="48">
        <v>1</v>
      </c>
      <c r="AE20" s="48">
        <v>0</v>
      </c>
      <c r="AF20" s="49">
        <v>0</v>
      </c>
    </row>
    <row r="21" spans="1:32">
      <c r="A21" s="47" t="s">
        <v>46</v>
      </c>
      <c r="B21" s="48">
        <v>1</v>
      </c>
      <c r="C21" s="173" t="s">
        <v>63</v>
      </c>
      <c r="D21" s="175">
        <v>40.5</v>
      </c>
      <c r="E21" s="87">
        <v>39.299999999999997</v>
      </c>
      <c r="F21" s="87">
        <v>37</v>
      </c>
      <c r="G21" s="87">
        <v>36.700000000000003</v>
      </c>
      <c r="H21" s="87">
        <v>35.799999999999997</v>
      </c>
      <c r="I21" s="87">
        <v>35.9</v>
      </c>
      <c r="J21" s="87">
        <v>35.799999999999997</v>
      </c>
      <c r="K21" s="126">
        <v>36</v>
      </c>
      <c r="L21" s="131">
        <v>2</v>
      </c>
      <c r="M21" s="48">
        <v>2</v>
      </c>
      <c r="N21" s="48">
        <v>1</v>
      </c>
      <c r="O21" s="48">
        <v>0</v>
      </c>
      <c r="P21" s="48">
        <v>0</v>
      </c>
      <c r="Q21" s="48">
        <v>1</v>
      </c>
      <c r="R21" s="132">
        <v>0</v>
      </c>
      <c r="S21" s="128">
        <v>1</v>
      </c>
      <c r="T21" s="48">
        <v>1</v>
      </c>
      <c r="U21" s="48">
        <v>0</v>
      </c>
      <c r="V21" s="48">
        <v>0</v>
      </c>
      <c r="W21" s="48">
        <v>1</v>
      </c>
      <c r="X21" s="48">
        <v>0</v>
      </c>
      <c r="Y21" s="135">
        <v>0</v>
      </c>
      <c r="Z21" s="131">
        <v>1</v>
      </c>
      <c r="AA21" s="48">
        <v>1</v>
      </c>
      <c r="AB21" s="48">
        <v>0</v>
      </c>
      <c r="AC21" s="48">
        <v>0</v>
      </c>
      <c r="AD21" s="48">
        <v>1</v>
      </c>
      <c r="AE21" s="48">
        <v>0</v>
      </c>
      <c r="AF21" s="49">
        <v>1</v>
      </c>
    </row>
    <row r="22" spans="1:32">
      <c r="A22" s="47" t="s">
        <v>47</v>
      </c>
      <c r="B22" s="48">
        <v>2</v>
      </c>
      <c r="C22" s="135" t="s">
        <v>62</v>
      </c>
      <c r="D22" s="175">
        <v>40.299999999999997</v>
      </c>
      <c r="E22" s="87">
        <v>38.700000000000003</v>
      </c>
      <c r="F22" s="87">
        <v>38</v>
      </c>
      <c r="G22" s="87">
        <v>38.200000000000003</v>
      </c>
      <c r="H22" s="87">
        <v>38</v>
      </c>
      <c r="I22" s="87">
        <v>38.799999999999997</v>
      </c>
      <c r="J22" s="87">
        <v>38.6</v>
      </c>
      <c r="K22" s="126">
        <v>38.700000000000003</v>
      </c>
      <c r="L22" s="131">
        <v>1</v>
      </c>
      <c r="M22" s="48">
        <v>1</v>
      </c>
      <c r="N22" s="48">
        <v>1</v>
      </c>
      <c r="O22" s="48">
        <v>1</v>
      </c>
      <c r="P22" s="48">
        <v>0</v>
      </c>
      <c r="Q22" s="48">
        <v>0</v>
      </c>
      <c r="R22" s="132">
        <v>0</v>
      </c>
      <c r="S22" s="12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135">
        <v>1</v>
      </c>
      <c r="Z22" s="131">
        <v>0</v>
      </c>
      <c r="AA22" s="48">
        <v>0</v>
      </c>
      <c r="AB22" s="48">
        <v>0</v>
      </c>
      <c r="AC22" s="48">
        <v>1</v>
      </c>
      <c r="AD22" s="48">
        <v>0</v>
      </c>
      <c r="AE22" s="48">
        <v>1</v>
      </c>
      <c r="AF22" s="49">
        <v>1</v>
      </c>
    </row>
    <row r="23" spans="1:32">
      <c r="A23" s="47" t="s">
        <v>48</v>
      </c>
      <c r="B23" s="48">
        <v>2</v>
      </c>
      <c r="C23" s="135" t="s">
        <v>62</v>
      </c>
      <c r="D23" s="175">
        <v>38.1</v>
      </c>
      <c r="E23" s="87">
        <v>37.799999999999997</v>
      </c>
      <c r="F23" s="87">
        <v>36.5</v>
      </c>
      <c r="G23" s="87">
        <v>37.200000000000003</v>
      </c>
      <c r="H23" s="87">
        <v>38.4</v>
      </c>
      <c r="I23" s="87">
        <v>38.5</v>
      </c>
      <c r="J23" s="87">
        <v>37.4</v>
      </c>
      <c r="K23" s="126">
        <v>38.9</v>
      </c>
      <c r="L23" s="131">
        <v>2</v>
      </c>
      <c r="M23" s="48">
        <v>2</v>
      </c>
      <c r="N23" s="48">
        <v>2</v>
      </c>
      <c r="O23" s="48">
        <v>1</v>
      </c>
      <c r="P23" s="48">
        <v>1</v>
      </c>
      <c r="Q23" s="48">
        <v>1</v>
      </c>
      <c r="R23" s="132">
        <v>0</v>
      </c>
      <c r="S23" s="128">
        <v>1</v>
      </c>
      <c r="T23" s="48">
        <v>1</v>
      </c>
      <c r="U23" s="48">
        <v>1</v>
      </c>
      <c r="V23" s="48">
        <v>1</v>
      </c>
      <c r="W23" s="48">
        <v>0</v>
      </c>
      <c r="X23" s="48">
        <v>0</v>
      </c>
      <c r="Y23" s="135">
        <v>1</v>
      </c>
      <c r="Z23" s="131">
        <v>1</v>
      </c>
      <c r="AA23" s="48">
        <v>1</v>
      </c>
      <c r="AB23" s="48">
        <v>1</v>
      </c>
      <c r="AC23" s="48">
        <v>1</v>
      </c>
      <c r="AD23" s="48">
        <v>1</v>
      </c>
      <c r="AE23" s="48">
        <v>0</v>
      </c>
      <c r="AF23" s="49">
        <v>1</v>
      </c>
    </row>
    <row r="24" spans="1:32">
      <c r="A24" s="47" t="s">
        <v>49</v>
      </c>
      <c r="B24" s="48">
        <v>1</v>
      </c>
      <c r="C24" s="173" t="s">
        <v>63</v>
      </c>
      <c r="D24" s="175">
        <v>37.799999999999997</v>
      </c>
      <c r="E24" s="87">
        <v>35.200000000000003</v>
      </c>
      <c r="F24" s="87">
        <v>34.799999999999997</v>
      </c>
      <c r="G24" s="87">
        <v>33.700000000000003</v>
      </c>
      <c r="H24" s="87">
        <v>35</v>
      </c>
      <c r="I24" s="87">
        <v>36</v>
      </c>
      <c r="J24" s="87">
        <v>36.200000000000003</v>
      </c>
      <c r="K24" s="126">
        <v>37.5</v>
      </c>
      <c r="L24" s="131">
        <v>1</v>
      </c>
      <c r="M24" s="48">
        <v>1</v>
      </c>
      <c r="N24" s="48">
        <v>2</v>
      </c>
      <c r="O24" s="48">
        <v>2</v>
      </c>
      <c r="P24" s="48">
        <v>1</v>
      </c>
      <c r="Q24" s="48">
        <v>2</v>
      </c>
      <c r="R24" s="132">
        <v>1</v>
      </c>
      <c r="S24" s="128">
        <v>1</v>
      </c>
      <c r="T24" s="48">
        <v>1</v>
      </c>
      <c r="U24" s="48">
        <v>1</v>
      </c>
      <c r="V24" s="48">
        <v>1</v>
      </c>
      <c r="W24" s="48">
        <v>1</v>
      </c>
      <c r="X24" s="48">
        <v>1</v>
      </c>
      <c r="Y24" s="135">
        <v>1</v>
      </c>
      <c r="Z24" s="131">
        <v>1</v>
      </c>
      <c r="AA24" s="48">
        <v>1</v>
      </c>
      <c r="AB24" s="48">
        <v>1</v>
      </c>
      <c r="AC24" s="48">
        <v>1</v>
      </c>
      <c r="AD24" s="48">
        <v>1</v>
      </c>
      <c r="AE24" s="48">
        <v>1</v>
      </c>
      <c r="AF24" s="49">
        <v>1</v>
      </c>
    </row>
    <row r="25" spans="1:32">
      <c r="A25" s="47" t="s">
        <v>64</v>
      </c>
      <c r="B25" s="48">
        <v>2</v>
      </c>
      <c r="C25" s="135" t="s">
        <v>62</v>
      </c>
      <c r="D25" s="175">
        <v>42.8</v>
      </c>
      <c r="E25" s="87">
        <v>40.9</v>
      </c>
      <c r="F25" s="87">
        <v>41</v>
      </c>
      <c r="G25" s="87">
        <v>40.799999999999997</v>
      </c>
      <c r="H25" s="87">
        <v>41</v>
      </c>
      <c r="I25" s="87">
        <v>41.2</v>
      </c>
      <c r="J25" s="87">
        <v>41</v>
      </c>
      <c r="K25" s="126">
        <v>40.9</v>
      </c>
      <c r="L25" s="131">
        <v>2</v>
      </c>
      <c r="M25" s="48">
        <v>2</v>
      </c>
      <c r="N25" s="48">
        <v>1</v>
      </c>
      <c r="O25" s="48">
        <v>1</v>
      </c>
      <c r="P25" s="48">
        <v>1</v>
      </c>
      <c r="Q25" s="48">
        <v>1</v>
      </c>
      <c r="R25" s="132">
        <v>1</v>
      </c>
      <c r="S25" s="128">
        <v>1</v>
      </c>
      <c r="T25" s="48">
        <v>1</v>
      </c>
      <c r="U25" s="48">
        <v>1</v>
      </c>
      <c r="V25" s="48">
        <v>1</v>
      </c>
      <c r="W25" s="48">
        <v>0</v>
      </c>
      <c r="X25" s="48">
        <v>0</v>
      </c>
      <c r="Y25" s="135">
        <v>0</v>
      </c>
      <c r="Z25" s="131">
        <v>1</v>
      </c>
      <c r="AA25" s="48">
        <v>1</v>
      </c>
      <c r="AB25" s="48">
        <v>1</v>
      </c>
      <c r="AC25" s="48">
        <v>1</v>
      </c>
      <c r="AD25" s="48">
        <v>1</v>
      </c>
      <c r="AE25" s="48">
        <v>1</v>
      </c>
      <c r="AF25" s="49">
        <v>1</v>
      </c>
    </row>
    <row r="26" spans="1:32" ht="16.149999999999999" customHeight="1">
      <c r="A26" s="47" t="s">
        <v>51</v>
      </c>
      <c r="B26" s="48">
        <v>1</v>
      </c>
      <c r="C26" s="173" t="s">
        <v>63</v>
      </c>
      <c r="D26" s="175">
        <v>36.5</v>
      </c>
      <c r="E26" s="87">
        <v>35.700000000000003</v>
      </c>
      <c r="F26" s="87">
        <v>35.700000000000003</v>
      </c>
      <c r="G26" s="87">
        <v>36.799999999999997</v>
      </c>
      <c r="H26" s="87">
        <v>37.200000000000003</v>
      </c>
      <c r="I26" s="87">
        <v>37.299999999999997</v>
      </c>
      <c r="J26" s="87">
        <v>38.4</v>
      </c>
      <c r="K26" s="126">
        <v>37.700000000000003</v>
      </c>
      <c r="L26" s="131">
        <v>1</v>
      </c>
      <c r="M26" s="48">
        <v>2</v>
      </c>
      <c r="N26" s="48">
        <v>1</v>
      </c>
      <c r="O26" s="48">
        <v>1</v>
      </c>
      <c r="P26" s="48">
        <v>1</v>
      </c>
      <c r="Q26" s="48">
        <v>0</v>
      </c>
      <c r="R26" s="132">
        <v>0</v>
      </c>
      <c r="S26" s="128">
        <v>1</v>
      </c>
      <c r="T26" s="48">
        <v>1</v>
      </c>
      <c r="U26" s="48">
        <v>1</v>
      </c>
      <c r="V26" s="48">
        <v>1</v>
      </c>
      <c r="W26" s="48">
        <v>0</v>
      </c>
      <c r="X26" s="48">
        <v>0</v>
      </c>
      <c r="Y26" s="135">
        <v>0</v>
      </c>
      <c r="Z26" s="131">
        <v>1</v>
      </c>
      <c r="AA26" s="48">
        <v>1</v>
      </c>
      <c r="AB26" s="48">
        <v>0</v>
      </c>
      <c r="AC26" s="48">
        <v>1</v>
      </c>
      <c r="AD26" s="48">
        <v>0</v>
      </c>
      <c r="AE26" s="48">
        <v>0</v>
      </c>
      <c r="AF26" s="49">
        <v>1</v>
      </c>
    </row>
    <row r="27" spans="1:32">
      <c r="A27" s="47" t="s">
        <v>52</v>
      </c>
      <c r="B27" s="48">
        <v>1</v>
      </c>
      <c r="C27" s="173" t="s">
        <v>63</v>
      </c>
      <c r="D27" s="175">
        <v>42.8</v>
      </c>
      <c r="E27" s="87">
        <v>41.4</v>
      </c>
      <c r="F27" s="87">
        <v>41.2</v>
      </c>
      <c r="G27" s="87">
        <v>40.200000000000003</v>
      </c>
      <c r="H27" s="87">
        <v>39.9</v>
      </c>
      <c r="I27" s="87">
        <v>39.700000000000003</v>
      </c>
      <c r="J27" s="87">
        <v>40.5</v>
      </c>
      <c r="K27" s="126">
        <v>40.9</v>
      </c>
      <c r="L27" s="131">
        <v>2</v>
      </c>
      <c r="M27" s="48">
        <v>2</v>
      </c>
      <c r="N27" s="48">
        <v>1</v>
      </c>
      <c r="O27" s="48">
        <v>1</v>
      </c>
      <c r="P27" s="48">
        <v>1</v>
      </c>
      <c r="Q27" s="48">
        <v>0</v>
      </c>
      <c r="R27" s="132">
        <v>0</v>
      </c>
      <c r="S27" s="128">
        <v>1</v>
      </c>
      <c r="T27" s="48">
        <v>1</v>
      </c>
      <c r="U27" s="48">
        <v>1</v>
      </c>
      <c r="V27" s="48">
        <v>1</v>
      </c>
      <c r="W27" s="48">
        <v>0</v>
      </c>
      <c r="X27" s="48">
        <v>0</v>
      </c>
      <c r="Y27" s="135">
        <v>0</v>
      </c>
      <c r="Z27" s="131">
        <v>1</v>
      </c>
      <c r="AA27" s="48">
        <v>0</v>
      </c>
      <c r="AB27" s="48">
        <v>1</v>
      </c>
      <c r="AC27" s="48">
        <v>1</v>
      </c>
      <c r="AD27" s="48">
        <v>1</v>
      </c>
      <c r="AE27" s="48">
        <v>1</v>
      </c>
      <c r="AF27" s="49">
        <v>1</v>
      </c>
    </row>
    <row r="28" spans="1:32">
      <c r="A28" s="47" t="s">
        <v>53</v>
      </c>
      <c r="B28" s="48">
        <v>2</v>
      </c>
      <c r="C28" s="135" t="s">
        <v>62</v>
      </c>
      <c r="D28" s="175">
        <v>33.799999999999997</v>
      </c>
      <c r="E28" s="87">
        <v>34.6</v>
      </c>
      <c r="F28" s="87">
        <v>33.9</v>
      </c>
      <c r="G28" s="87">
        <v>34.1</v>
      </c>
      <c r="H28" s="87">
        <v>33.6</v>
      </c>
      <c r="I28" s="87">
        <v>32.799999999999997</v>
      </c>
      <c r="J28" s="87">
        <v>33.799999999999997</v>
      </c>
      <c r="K28" s="126">
        <v>33.200000000000003</v>
      </c>
      <c r="L28" s="131">
        <v>3</v>
      </c>
      <c r="M28" s="48">
        <v>2</v>
      </c>
      <c r="N28" s="48">
        <v>2</v>
      </c>
      <c r="O28" s="48">
        <v>2</v>
      </c>
      <c r="P28" s="48">
        <v>2</v>
      </c>
      <c r="Q28" s="48">
        <v>1</v>
      </c>
      <c r="R28" s="132">
        <v>1</v>
      </c>
      <c r="S28" s="128">
        <v>1</v>
      </c>
      <c r="T28" s="48">
        <v>1</v>
      </c>
      <c r="U28" s="48">
        <v>1</v>
      </c>
      <c r="V28" s="48">
        <v>0</v>
      </c>
      <c r="W28" s="48">
        <v>0</v>
      </c>
      <c r="X28" s="48">
        <v>0</v>
      </c>
      <c r="Y28" s="135">
        <v>1</v>
      </c>
      <c r="Z28" s="131">
        <v>1</v>
      </c>
      <c r="AA28" s="48">
        <v>1</v>
      </c>
      <c r="AB28" s="48">
        <v>0</v>
      </c>
      <c r="AC28" s="48">
        <v>0</v>
      </c>
      <c r="AD28" s="48">
        <v>0</v>
      </c>
      <c r="AE28" s="48">
        <v>1</v>
      </c>
      <c r="AF28" s="49">
        <v>1</v>
      </c>
    </row>
    <row r="29" spans="1:32">
      <c r="A29" s="47" t="s">
        <v>54</v>
      </c>
      <c r="B29" s="48">
        <v>1</v>
      </c>
      <c r="C29" s="173" t="s">
        <v>63</v>
      </c>
      <c r="D29" s="175">
        <v>33</v>
      </c>
      <c r="E29" s="87">
        <v>31.8</v>
      </c>
      <c r="F29" s="87">
        <v>32</v>
      </c>
      <c r="G29" s="87">
        <v>31.6</v>
      </c>
      <c r="H29" s="87">
        <v>33.799999999999997</v>
      </c>
      <c r="I29" s="87">
        <v>32.9</v>
      </c>
      <c r="J29" s="87">
        <v>33</v>
      </c>
      <c r="K29" s="126">
        <v>32.799999999999997</v>
      </c>
      <c r="L29" s="131">
        <v>3</v>
      </c>
      <c r="M29" s="48">
        <v>3</v>
      </c>
      <c r="N29" s="48">
        <v>2</v>
      </c>
      <c r="O29" s="48">
        <v>2</v>
      </c>
      <c r="P29" s="48">
        <v>2</v>
      </c>
      <c r="Q29" s="48">
        <v>1</v>
      </c>
      <c r="R29" s="132">
        <v>1</v>
      </c>
      <c r="S29" s="128">
        <v>1</v>
      </c>
      <c r="T29" s="48">
        <v>1</v>
      </c>
      <c r="U29" s="48">
        <v>1</v>
      </c>
      <c r="V29" s="48">
        <v>1</v>
      </c>
      <c r="W29" s="48">
        <v>1</v>
      </c>
      <c r="X29" s="48">
        <v>1</v>
      </c>
      <c r="Y29" s="135">
        <v>1</v>
      </c>
      <c r="Z29" s="131">
        <v>1</v>
      </c>
      <c r="AA29" s="48">
        <v>1</v>
      </c>
      <c r="AB29" s="48">
        <v>1</v>
      </c>
      <c r="AC29" s="48">
        <v>1</v>
      </c>
      <c r="AD29" s="48">
        <v>1</v>
      </c>
      <c r="AE29" s="48">
        <v>0</v>
      </c>
      <c r="AF29" s="49">
        <v>0</v>
      </c>
    </row>
    <row r="30" spans="1:32">
      <c r="A30" s="47" t="s">
        <v>55</v>
      </c>
      <c r="B30" s="48">
        <v>2</v>
      </c>
      <c r="C30" s="135" t="s">
        <v>62</v>
      </c>
      <c r="D30" s="175">
        <v>37.4</v>
      </c>
      <c r="E30" s="87">
        <v>35</v>
      </c>
      <c r="F30" s="87">
        <v>34.700000000000003</v>
      </c>
      <c r="G30" s="87"/>
      <c r="H30" s="87"/>
      <c r="I30" s="87"/>
      <c r="J30" s="87"/>
      <c r="K30" s="126"/>
      <c r="L30" s="131">
        <v>3</v>
      </c>
      <c r="M30" s="48">
        <v>3</v>
      </c>
      <c r="N30" s="48"/>
      <c r="O30" s="48"/>
      <c r="P30" s="48"/>
      <c r="Q30" s="48"/>
      <c r="R30" s="132"/>
      <c r="S30" s="128">
        <v>2</v>
      </c>
      <c r="T30" s="48">
        <v>3</v>
      </c>
      <c r="U30" s="48"/>
      <c r="V30" s="48"/>
      <c r="W30" s="48"/>
      <c r="X30" s="48"/>
      <c r="Y30" s="135"/>
      <c r="Z30" s="131">
        <v>2</v>
      </c>
      <c r="AA30" s="48">
        <v>2</v>
      </c>
      <c r="AB30" s="48"/>
      <c r="AC30" s="48"/>
      <c r="AD30" s="48"/>
      <c r="AE30" s="48"/>
      <c r="AF30" s="49"/>
    </row>
    <row r="31" spans="1:32">
      <c r="A31" s="47" t="s">
        <v>56</v>
      </c>
      <c r="B31" s="48">
        <v>1</v>
      </c>
      <c r="C31" s="173" t="s">
        <v>63</v>
      </c>
      <c r="D31" s="175">
        <v>34.799999999999997</v>
      </c>
      <c r="E31" s="87">
        <v>36.4</v>
      </c>
      <c r="F31" s="87">
        <v>36.1</v>
      </c>
      <c r="G31" s="87">
        <v>37</v>
      </c>
      <c r="H31" s="87">
        <v>34.9</v>
      </c>
      <c r="I31" s="87">
        <v>37.5</v>
      </c>
      <c r="J31" s="87">
        <v>36.6</v>
      </c>
      <c r="K31" s="126">
        <v>36.200000000000003</v>
      </c>
      <c r="L31" s="131">
        <v>2</v>
      </c>
      <c r="M31" s="48">
        <v>2</v>
      </c>
      <c r="N31" s="48">
        <v>1</v>
      </c>
      <c r="O31" s="48">
        <v>1</v>
      </c>
      <c r="P31" s="48">
        <v>1</v>
      </c>
      <c r="Q31" s="48">
        <v>0</v>
      </c>
      <c r="R31" s="132">
        <v>1</v>
      </c>
      <c r="S31" s="128">
        <v>1</v>
      </c>
      <c r="T31" s="48">
        <v>1</v>
      </c>
      <c r="U31" s="48">
        <v>1</v>
      </c>
      <c r="V31" s="48">
        <v>1</v>
      </c>
      <c r="W31" s="48">
        <v>1</v>
      </c>
      <c r="X31" s="48">
        <v>1</v>
      </c>
      <c r="Y31" s="135">
        <v>1</v>
      </c>
      <c r="Z31" s="131">
        <v>1</v>
      </c>
      <c r="AA31" s="48">
        <v>1</v>
      </c>
      <c r="AB31" s="48">
        <v>1</v>
      </c>
      <c r="AC31" s="48">
        <v>1</v>
      </c>
      <c r="AD31" s="48">
        <v>1</v>
      </c>
      <c r="AE31" s="48">
        <v>1</v>
      </c>
      <c r="AF31" s="49">
        <v>1</v>
      </c>
    </row>
    <row r="32" spans="1:32" ht="16.5" thickBot="1">
      <c r="A32" s="42" t="s">
        <v>57</v>
      </c>
      <c r="B32" s="44">
        <v>2</v>
      </c>
      <c r="C32" s="136" t="s">
        <v>62</v>
      </c>
      <c r="D32" s="176">
        <v>34.6</v>
      </c>
      <c r="E32" s="45">
        <v>31.9</v>
      </c>
      <c r="F32" s="45">
        <v>31.4</v>
      </c>
      <c r="G32" s="45">
        <v>29.9</v>
      </c>
      <c r="H32" s="45">
        <v>29</v>
      </c>
      <c r="I32" s="45">
        <v>28.9</v>
      </c>
      <c r="J32" s="45">
        <v>29</v>
      </c>
      <c r="K32" s="127">
        <v>29.1</v>
      </c>
      <c r="L32" s="133">
        <v>2</v>
      </c>
      <c r="M32" s="44">
        <v>1</v>
      </c>
      <c r="N32" s="44">
        <v>1</v>
      </c>
      <c r="O32" s="44">
        <v>1</v>
      </c>
      <c r="P32" s="44">
        <v>1</v>
      </c>
      <c r="Q32" s="44">
        <v>1</v>
      </c>
      <c r="R32" s="134">
        <v>1</v>
      </c>
      <c r="S32" s="103">
        <v>0</v>
      </c>
      <c r="T32" s="44">
        <v>1</v>
      </c>
      <c r="U32" s="44">
        <v>2</v>
      </c>
      <c r="V32" s="44">
        <v>1</v>
      </c>
      <c r="W32" s="44">
        <v>1</v>
      </c>
      <c r="X32" s="44">
        <v>0</v>
      </c>
      <c r="Y32" s="136">
        <v>0</v>
      </c>
      <c r="Z32" s="133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1</v>
      </c>
      <c r="AF32" s="46">
        <v>0</v>
      </c>
    </row>
  </sheetData>
  <mergeCells count="5">
    <mergeCell ref="Z1:AF1"/>
    <mergeCell ref="D1:K1"/>
    <mergeCell ref="L1:R1"/>
    <mergeCell ref="S1:Y1"/>
    <mergeCell ref="A1:C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1"/>
  <sheetViews>
    <sheetView zoomScale="70" zoomScaleNormal="70" workbookViewId="0">
      <selection sqref="A1:A1048576"/>
    </sheetView>
  </sheetViews>
  <sheetFormatPr defaultColWidth="11" defaultRowHeight="15.75"/>
  <cols>
    <col min="1" max="2" width="13.75" style="4" customWidth="1"/>
    <col min="3" max="3" width="20" style="4" customWidth="1"/>
    <col min="4" max="4" width="11" style="4" customWidth="1"/>
    <col min="5" max="13" width="5.75" style="1" customWidth="1"/>
    <col min="14" max="24" width="6.75" style="1" customWidth="1"/>
    <col min="25" max="25" width="9" style="1" customWidth="1"/>
    <col min="26" max="26" width="9.25" style="1" customWidth="1"/>
    <col min="27" max="27" width="10.25" style="1" customWidth="1"/>
    <col min="28" max="28" width="8.25" style="1" customWidth="1"/>
    <col min="29" max="16384" width="11" style="1"/>
  </cols>
  <sheetData>
    <row r="1" spans="1:28" s="6" customFormat="1" ht="54" customHeight="1" thickBot="1">
      <c r="A1" s="62" t="s">
        <v>58</v>
      </c>
      <c r="B1" s="63" t="s">
        <v>59</v>
      </c>
      <c r="C1" s="62" t="s">
        <v>69</v>
      </c>
      <c r="D1" s="62" t="s">
        <v>99</v>
      </c>
      <c r="E1" s="64" t="s">
        <v>100</v>
      </c>
      <c r="F1" s="64" t="s">
        <v>101</v>
      </c>
      <c r="G1" s="64" t="s">
        <v>102</v>
      </c>
      <c r="H1" s="64" t="s">
        <v>103</v>
      </c>
      <c r="I1" s="64" t="s">
        <v>104</v>
      </c>
      <c r="J1" s="64" t="s">
        <v>105</v>
      </c>
      <c r="K1" s="64" t="s">
        <v>106</v>
      </c>
      <c r="L1" s="64" t="s">
        <v>107</v>
      </c>
      <c r="M1" s="64" t="s">
        <v>108</v>
      </c>
      <c r="N1" s="64" t="s">
        <v>109</v>
      </c>
      <c r="O1" s="64" t="s">
        <v>110</v>
      </c>
      <c r="P1" s="64" t="s">
        <v>111</v>
      </c>
      <c r="Q1" s="64" t="s">
        <v>112</v>
      </c>
      <c r="R1" s="64" t="s">
        <v>113</v>
      </c>
      <c r="S1" s="64" t="s">
        <v>114</v>
      </c>
      <c r="T1" s="64" t="s">
        <v>115</v>
      </c>
      <c r="U1" s="64" t="s">
        <v>116</v>
      </c>
      <c r="V1" s="64" t="s">
        <v>117</v>
      </c>
      <c r="W1" s="64" t="s">
        <v>118</v>
      </c>
      <c r="X1" s="64" t="s">
        <v>119</v>
      </c>
      <c r="Y1" s="65" t="s">
        <v>120</v>
      </c>
      <c r="Z1" s="65" t="s">
        <v>121</v>
      </c>
      <c r="AA1" s="65" t="s">
        <v>122</v>
      </c>
      <c r="AB1" s="88" t="s">
        <v>123</v>
      </c>
    </row>
    <row r="2" spans="1:28">
      <c r="A2" s="16" t="s">
        <v>25</v>
      </c>
      <c r="B2" s="14">
        <v>2</v>
      </c>
      <c r="C2" s="98" t="s">
        <v>62</v>
      </c>
      <c r="D2" s="7" t="s">
        <v>124</v>
      </c>
      <c r="E2" s="179" t="s">
        <v>125</v>
      </c>
      <c r="F2" s="56" t="s">
        <v>125</v>
      </c>
      <c r="G2" s="56" t="s">
        <v>125</v>
      </c>
      <c r="H2" s="56" t="s">
        <v>125</v>
      </c>
      <c r="I2" s="56" t="s">
        <v>126</v>
      </c>
      <c r="J2" s="56" t="s">
        <v>127</v>
      </c>
      <c r="K2" s="56" t="s">
        <v>126</v>
      </c>
      <c r="L2" s="56" t="s">
        <v>127</v>
      </c>
      <c r="M2" s="56" t="s">
        <v>127</v>
      </c>
      <c r="N2" s="56" t="s">
        <v>126</v>
      </c>
      <c r="O2" s="56" t="s">
        <v>125</v>
      </c>
      <c r="P2" s="56" t="s">
        <v>125</v>
      </c>
      <c r="Q2" s="56" t="s">
        <v>125</v>
      </c>
      <c r="R2" s="56" t="s">
        <v>125</v>
      </c>
      <c r="S2" s="56" t="s">
        <v>126</v>
      </c>
      <c r="T2" s="56" t="s">
        <v>127</v>
      </c>
      <c r="U2" s="56" t="s">
        <v>125</v>
      </c>
      <c r="V2" s="56" t="s">
        <v>127</v>
      </c>
      <c r="W2" s="56" t="s">
        <v>126</v>
      </c>
      <c r="X2" s="137" t="s">
        <v>125</v>
      </c>
      <c r="Y2" s="142">
        <f>COUNTIF(Table14[[#This Row],[Tch 1]:[Tch 20]],"*R*")</f>
        <v>5</v>
      </c>
      <c r="Z2" s="16">
        <f>COUNTIF(Table14[[#This Row],[Tch 1]:[Tch 20]],"*L*")</f>
        <v>5</v>
      </c>
      <c r="AA2" s="16">
        <f>COUNTIF(Table14[[#This Row],[Tch 1]:[Tch 20]],"*B*")</f>
        <v>10</v>
      </c>
      <c r="AB2" s="89">
        <f>SUM(Table14[[#This Row],[Right]]+Table14[[#This Row],[Left]]+Table14[[#This Row],[Both]])</f>
        <v>20</v>
      </c>
    </row>
    <row r="3" spans="1:28">
      <c r="A3" s="16" t="s">
        <v>25</v>
      </c>
      <c r="B3" s="14">
        <v>2</v>
      </c>
      <c r="C3" s="14" t="s">
        <v>62</v>
      </c>
      <c r="D3" s="7" t="s">
        <v>128</v>
      </c>
      <c r="E3" s="180" t="s">
        <v>127</v>
      </c>
      <c r="F3" s="56" t="s">
        <v>126</v>
      </c>
      <c r="G3" s="56" t="s">
        <v>125</v>
      </c>
      <c r="H3" s="56" t="s">
        <v>127</v>
      </c>
      <c r="I3" s="56" t="s">
        <v>127</v>
      </c>
      <c r="J3" s="56" t="s">
        <v>125</v>
      </c>
      <c r="K3" s="56" t="s">
        <v>125</v>
      </c>
      <c r="L3" s="56" t="s">
        <v>125</v>
      </c>
      <c r="M3" s="56" t="s">
        <v>125</v>
      </c>
      <c r="N3" s="56" t="s">
        <v>127</v>
      </c>
      <c r="O3" s="56" t="s">
        <v>125</v>
      </c>
      <c r="P3" s="56" t="s">
        <v>127</v>
      </c>
      <c r="Q3" s="56" t="s">
        <v>126</v>
      </c>
      <c r="R3" s="56" t="s">
        <v>126</v>
      </c>
      <c r="S3" s="56" t="s">
        <v>125</v>
      </c>
      <c r="T3" s="56" t="s">
        <v>127</v>
      </c>
      <c r="U3" s="56" t="s">
        <v>127</v>
      </c>
      <c r="V3" s="56" t="s">
        <v>127</v>
      </c>
      <c r="W3" s="56" t="s">
        <v>125</v>
      </c>
      <c r="X3" s="137" t="s">
        <v>125</v>
      </c>
      <c r="Y3" s="143">
        <f>COUNTIF(Table14[[#This Row],[Tch 1]:[Tch 20]],"*R*")</f>
        <v>8</v>
      </c>
      <c r="Z3" s="16">
        <f>COUNTIF(Table14[[#This Row],[Tch 1]:[Tch 20]],"*L*")</f>
        <v>3</v>
      </c>
      <c r="AA3" s="16">
        <f>COUNTIF(Table14[[#This Row],[Tch 1]:[Tch 20]],"*B*")</f>
        <v>9</v>
      </c>
      <c r="AB3" s="89">
        <f>SUM(Table14[[#This Row],[Right]]+Table14[[#This Row],[Left]]+Table14[[#This Row],[Both]])</f>
        <v>20</v>
      </c>
    </row>
    <row r="4" spans="1:28">
      <c r="A4" s="16" t="s">
        <v>25</v>
      </c>
      <c r="B4" s="14">
        <v>2</v>
      </c>
      <c r="C4" s="53" t="s">
        <v>62</v>
      </c>
      <c r="D4" s="7" t="s">
        <v>129</v>
      </c>
      <c r="E4" s="180" t="s">
        <v>127</v>
      </c>
      <c r="F4" s="56" t="s">
        <v>126</v>
      </c>
      <c r="G4" s="56" t="s">
        <v>127</v>
      </c>
      <c r="H4" s="56" t="s">
        <v>125</v>
      </c>
      <c r="I4" s="56" t="s">
        <v>125</v>
      </c>
      <c r="J4" s="56" t="s">
        <v>127</v>
      </c>
      <c r="K4" s="56" t="s">
        <v>125</v>
      </c>
      <c r="L4" s="56" t="s">
        <v>127</v>
      </c>
      <c r="M4" s="56" t="s">
        <v>125</v>
      </c>
      <c r="N4" s="56" t="s">
        <v>126</v>
      </c>
      <c r="O4" s="56" t="s">
        <v>127</v>
      </c>
      <c r="P4" s="56" t="s">
        <v>125</v>
      </c>
      <c r="Q4" s="56" t="s">
        <v>125</v>
      </c>
      <c r="R4" s="56" t="s">
        <v>125</v>
      </c>
      <c r="S4" s="56" t="s">
        <v>125</v>
      </c>
      <c r="T4" s="56" t="s">
        <v>126</v>
      </c>
      <c r="U4" s="56" t="s">
        <v>127</v>
      </c>
      <c r="V4" s="56" t="s">
        <v>126</v>
      </c>
      <c r="W4" s="56" t="s">
        <v>125</v>
      </c>
      <c r="X4" s="137" t="s">
        <v>125</v>
      </c>
      <c r="Y4" s="143">
        <f>COUNTIF(Table14[[#This Row],[Tch 1]:[Tch 20]],"*R*")</f>
        <v>6</v>
      </c>
      <c r="Z4" s="16">
        <f>COUNTIF(Table14[[#This Row],[Tch 1]:[Tch 20]],"*L*")</f>
        <v>4</v>
      </c>
      <c r="AA4" s="16">
        <f>COUNTIF(Table14[[#This Row],[Tch 1]:[Tch 20]],"*B*")</f>
        <v>10</v>
      </c>
      <c r="AB4" s="89">
        <f>SUM(Table14[[#This Row],[Right]]+Table14[[#This Row],[Left]]+Table14[[#This Row],[Both]])</f>
        <v>20</v>
      </c>
    </row>
    <row r="5" spans="1:28">
      <c r="A5" s="51" t="s">
        <v>28</v>
      </c>
      <c r="B5" s="50">
        <v>1</v>
      </c>
      <c r="C5" s="37" t="s">
        <v>63</v>
      </c>
      <c r="D5" s="177" t="s">
        <v>124</v>
      </c>
      <c r="E5" s="181" t="s">
        <v>125</v>
      </c>
      <c r="F5" s="57" t="s">
        <v>125</v>
      </c>
      <c r="G5" s="57" t="s">
        <v>127</v>
      </c>
      <c r="H5" s="57" t="s">
        <v>126</v>
      </c>
      <c r="I5" s="57" t="s">
        <v>127</v>
      </c>
      <c r="J5" s="57" t="s">
        <v>126</v>
      </c>
      <c r="K5" s="57" t="s">
        <v>125</v>
      </c>
      <c r="L5" s="57" t="s">
        <v>125</v>
      </c>
      <c r="M5" s="57" t="s">
        <v>125</v>
      </c>
      <c r="N5" s="57" t="s">
        <v>127</v>
      </c>
      <c r="O5" s="57" t="s">
        <v>126</v>
      </c>
      <c r="P5" s="57" t="s">
        <v>127</v>
      </c>
      <c r="Q5" s="57" t="s">
        <v>126</v>
      </c>
      <c r="R5" s="57" t="s">
        <v>125</v>
      </c>
      <c r="S5" s="57" t="s">
        <v>127</v>
      </c>
      <c r="T5" s="57" t="s">
        <v>126</v>
      </c>
      <c r="U5" s="57" t="s">
        <v>126</v>
      </c>
      <c r="V5" s="57" t="s">
        <v>125</v>
      </c>
      <c r="W5" s="57" t="s">
        <v>125</v>
      </c>
      <c r="X5" s="138" t="s">
        <v>127</v>
      </c>
      <c r="Y5" s="144">
        <f>COUNTIF(Table14[[#This Row],[Tch 1]:[Tch 20]],"*R*")</f>
        <v>6</v>
      </c>
      <c r="Z5" s="51">
        <f>COUNTIF(Table14[[#This Row],[Tch 1]:[Tch 20]],"*L*")</f>
        <v>6</v>
      </c>
      <c r="AA5" s="51">
        <f>COUNTIF(Table14[[#This Row],[Tch 1]:[Tch 20]],"*B*")</f>
        <v>8</v>
      </c>
      <c r="AB5" s="90">
        <f>SUM(Table14[[#This Row],[Right]]+Table14[[#This Row],[Left]]+Table14[[#This Row],[Both]])</f>
        <v>20</v>
      </c>
    </row>
    <row r="6" spans="1:28">
      <c r="A6" s="16" t="s">
        <v>28</v>
      </c>
      <c r="B6" s="14">
        <v>1</v>
      </c>
      <c r="C6" s="37" t="s">
        <v>63</v>
      </c>
      <c r="D6" s="7" t="s">
        <v>128</v>
      </c>
      <c r="E6" s="180" t="s">
        <v>127</v>
      </c>
      <c r="F6" s="56" t="s">
        <v>126</v>
      </c>
      <c r="G6" s="56" t="s">
        <v>127</v>
      </c>
      <c r="H6" s="56" t="s">
        <v>126</v>
      </c>
      <c r="I6" s="56" t="s">
        <v>125</v>
      </c>
      <c r="J6" s="56" t="s">
        <v>125</v>
      </c>
      <c r="K6" s="56" t="s">
        <v>125</v>
      </c>
      <c r="L6" s="56" t="s">
        <v>127</v>
      </c>
      <c r="M6" s="56" t="s">
        <v>127</v>
      </c>
      <c r="N6" s="56" t="s">
        <v>127</v>
      </c>
      <c r="O6" s="56" t="s">
        <v>126</v>
      </c>
      <c r="P6" s="56" t="s">
        <v>125</v>
      </c>
      <c r="Q6" s="56" t="s">
        <v>127</v>
      </c>
      <c r="R6" s="56" t="s">
        <v>127</v>
      </c>
      <c r="S6" s="56" t="s">
        <v>126</v>
      </c>
      <c r="T6" s="56" t="s">
        <v>127</v>
      </c>
      <c r="U6" s="56" t="s">
        <v>125</v>
      </c>
      <c r="V6" s="56" t="s">
        <v>127</v>
      </c>
      <c r="W6" s="56" t="s">
        <v>125</v>
      </c>
      <c r="X6" s="137" t="s">
        <v>126</v>
      </c>
      <c r="Y6" s="143">
        <f>COUNTIF(Table14[[#This Row],[Tch 1]:[Tch 20]],"*R*")</f>
        <v>9</v>
      </c>
      <c r="Z6" s="16">
        <f>COUNTIF(Table14[[#This Row],[Tch 1]:[Tch 20]],"*L*")</f>
        <v>5</v>
      </c>
      <c r="AA6" s="16">
        <f>COUNTIF(Table14[[#This Row],[Tch 1]:[Tch 20]],"*B*")</f>
        <v>6</v>
      </c>
      <c r="AB6" s="89">
        <f>SUM(Table14[[#This Row],[Right]]+Table14[[#This Row],[Left]]+Table14[[#This Row],[Both]])</f>
        <v>20</v>
      </c>
    </row>
    <row r="7" spans="1:28">
      <c r="A7" s="54" t="s">
        <v>28</v>
      </c>
      <c r="B7" s="53">
        <v>1</v>
      </c>
      <c r="C7" s="99" t="s">
        <v>63</v>
      </c>
      <c r="D7" s="178" t="s">
        <v>129</v>
      </c>
      <c r="E7" s="182" t="s">
        <v>127</v>
      </c>
      <c r="F7" s="58" t="s">
        <v>126</v>
      </c>
      <c r="G7" s="58" t="s">
        <v>126</v>
      </c>
      <c r="H7" s="58" t="s">
        <v>125</v>
      </c>
      <c r="I7" s="58" t="s">
        <v>127</v>
      </c>
      <c r="J7" s="58" t="s">
        <v>126</v>
      </c>
      <c r="K7" s="58" t="s">
        <v>126</v>
      </c>
      <c r="L7" s="58" t="s">
        <v>127</v>
      </c>
      <c r="M7" s="58" t="s">
        <v>126</v>
      </c>
      <c r="N7" s="58" t="s">
        <v>127</v>
      </c>
      <c r="O7" s="58" t="s">
        <v>126</v>
      </c>
      <c r="P7" s="58" t="s">
        <v>125</v>
      </c>
      <c r="Q7" s="58" t="s">
        <v>126</v>
      </c>
      <c r="R7" s="58" t="s">
        <v>127</v>
      </c>
      <c r="S7" s="58" t="s">
        <v>125</v>
      </c>
      <c r="T7" s="58" t="s">
        <v>127</v>
      </c>
      <c r="U7" s="58" t="s">
        <v>127</v>
      </c>
      <c r="V7" s="58" t="s">
        <v>126</v>
      </c>
      <c r="W7" s="58" t="s">
        <v>127</v>
      </c>
      <c r="X7" s="139" t="s">
        <v>126</v>
      </c>
      <c r="Y7" s="145">
        <f>COUNTIF(Table14[[#This Row],[Tch 1]:[Tch 20]],"*R*")</f>
        <v>8</v>
      </c>
      <c r="Z7" s="54">
        <f>COUNTIF(Table14[[#This Row],[Tch 1]:[Tch 20]],"*L*")</f>
        <v>9</v>
      </c>
      <c r="AA7" s="54">
        <f>COUNTIF(Table14[[#This Row],[Tch 1]:[Tch 20]],"*B*")</f>
        <v>3</v>
      </c>
      <c r="AB7" s="91">
        <f>SUM(Table14[[#This Row],[Right]]+Table14[[#This Row],[Left]]+Table14[[#This Row],[Both]])</f>
        <v>20</v>
      </c>
    </row>
    <row r="8" spans="1:28">
      <c r="A8" s="16" t="s">
        <v>29</v>
      </c>
      <c r="B8" s="14">
        <v>2</v>
      </c>
      <c r="C8" s="14" t="s">
        <v>62</v>
      </c>
      <c r="D8" s="7" t="s">
        <v>124</v>
      </c>
      <c r="E8" s="180" t="s">
        <v>125</v>
      </c>
      <c r="F8" s="56" t="s">
        <v>125</v>
      </c>
      <c r="G8" s="56" t="s">
        <v>127</v>
      </c>
      <c r="H8" s="56" t="s">
        <v>126</v>
      </c>
      <c r="I8" s="56" t="s">
        <v>126</v>
      </c>
      <c r="J8" s="56" t="s">
        <v>125</v>
      </c>
      <c r="K8" s="56" t="s">
        <v>125</v>
      </c>
      <c r="L8" s="56" t="s">
        <v>125</v>
      </c>
      <c r="M8" s="56" t="s">
        <v>126</v>
      </c>
      <c r="N8" s="56" t="s">
        <v>127</v>
      </c>
      <c r="O8" s="56" t="s">
        <v>126</v>
      </c>
      <c r="P8" s="56" t="s">
        <v>125</v>
      </c>
      <c r="Q8" s="56" t="s">
        <v>125</v>
      </c>
      <c r="R8" s="56" t="s">
        <v>125</v>
      </c>
      <c r="S8" s="56" t="s">
        <v>125</v>
      </c>
      <c r="T8" s="56" t="s">
        <v>126</v>
      </c>
      <c r="U8" s="56" t="s">
        <v>125</v>
      </c>
      <c r="V8" s="56" t="s">
        <v>126</v>
      </c>
      <c r="W8" s="56" t="s">
        <v>125</v>
      </c>
      <c r="X8" s="137" t="s">
        <v>126</v>
      </c>
      <c r="Y8" s="143">
        <f>COUNTIF(Table14[[#This Row],[Tch 1]:[Tch 20]],"*R*")</f>
        <v>2</v>
      </c>
      <c r="Z8" s="16">
        <f>COUNTIF(Table14[[#This Row],[Tch 1]:[Tch 20]],"*L*")</f>
        <v>7</v>
      </c>
      <c r="AA8" s="16">
        <f>COUNTIF(Table14[[#This Row],[Tch 1]:[Tch 20]],"*B*")</f>
        <v>11</v>
      </c>
      <c r="AB8" s="89">
        <f>SUM(Table14[[#This Row],[Right]]+Table14[[#This Row],[Left]]+Table14[[#This Row],[Both]])</f>
        <v>20</v>
      </c>
    </row>
    <row r="9" spans="1:28">
      <c r="A9" s="16" t="s">
        <v>29</v>
      </c>
      <c r="B9" s="14">
        <v>2</v>
      </c>
      <c r="C9" s="14" t="s">
        <v>62</v>
      </c>
      <c r="D9" s="7" t="s">
        <v>128</v>
      </c>
      <c r="E9" s="180" t="s">
        <v>126</v>
      </c>
      <c r="F9" s="56" t="s">
        <v>126</v>
      </c>
      <c r="G9" s="56" t="s">
        <v>126</v>
      </c>
      <c r="H9" s="56" t="s">
        <v>126</v>
      </c>
      <c r="I9" s="56" t="s">
        <v>125</v>
      </c>
      <c r="J9" s="56" t="s">
        <v>125</v>
      </c>
      <c r="K9" s="56" t="s">
        <v>126</v>
      </c>
      <c r="L9" s="56" t="s">
        <v>126</v>
      </c>
      <c r="M9" s="56" t="s">
        <v>127</v>
      </c>
      <c r="N9" s="56" t="s">
        <v>126</v>
      </c>
      <c r="O9" s="56" t="s">
        <v>126</v>
      </c>
      <c r="P9" s="56" t="s">
        <v>126</v>
      </c>
      <c r="Q9" s="56" t="s">
        <v>126</v>
      </c>
      <c r="R9" s="56" t="s">
        <v>126</v>
      </c>
      <c r="S9" s="56" t="s">
        <v>127</v>
      </c>
      <c r="T9" s="56" t="s">
        <v>127</v>
      </c>
      <c r="U9" s="56" t="s">
        <v>126</v>
      </c>
      <c r="V9" s="56" t="s">
        <v>125</v>
      </c>
      <c r="W9" s="56" t="s">
        <v>126</v>
      </c>
      <c r="X9" s="137" t="s">
        <v>126</v>
      </c>
      <c r="Y9" s="143">
        <f>COUNTIF(Table14[[#This Row],[Tch 1]:[Tch 20]],"*R*")</f>
        <v>3</v>
      </c>
      <c r="Z9" s="16">
        <f>COUNTIF(Table14[[#This Row],[Tch 1]:[Tch 20]],"*L*")</f>
        <v>14</v>
      </c>
      <c r="AA9" s="16">
        <f>COUNTIF(Table14[[#This Row],[Tch 1]:[Tch 20]],"*B*")</f>
        <v>3</v>
      </c>
      <c r="AB9" s="89">
        <f>SUM(Table14[[#This Row],[Right]]+Table14[[#This Row],[Left]]+Table14[[#This Row],[Both]])</f>
        <v>20</v>
      </c>
    </row>
    <row r="10" spans="1:28">
      <c r="A10" s="16" t="s">
        <v>29</v>
      </c>
      <c r="B10" s="14">
        <v>2</v>
      </c>
      <c r="C10" s="53" t="s">
        <v>62</v>
      </c>
      <c r="D10" s="7" t="s">
        <v>129</v>
      </c>
      <c r="E10" s="180" t="s">
        <v>126</v>
      </c>
      <c r="F10" s="56" t="s">
        <v>126</v>
      </c>
      <c r="G10" s="56" t="s">
        <v>127</v>
      </c>
      <c r="H10" s="56" t="s">
        <v>125</v>
      </c>
      <c r="I10" s="56" t="s">
        <v>126</v>
      </c>
      <c r="J10" s="56" t="s">
        <v>127</v>
      </c>
      <c r="K10" s="56" t="s">
        <v>126</v>
      </c>
      <c r="L10" s="56" t="s">
        <v>125</v>
      </c>
      <c r="M10" s="56" t="s">
        <v>126</v>
      </c>
      <c r="N10" s="56" t="s">
        <v>125</v>
      </c>
      <c r="O10" s="56" t="s">
        <v>126</v>
      </c>
      <c r="P10" s="56" t="s">
        <v>126</v>
      </c>
      <c r="Q10" s="56" t="s">
        <v>126</v>
      </c>
      <c r="R10" s="56" t="s">
        <v>126</v>
      </c>
      <c r="S10" s="56" t="s">
        <v>126</v>
      </c>
      <c r="T10" s="56" t="s">
        <v>126</v>
      </c>
      <c r="U10" s="56" t="s">
        <v>126</v>
      </c>
      <c r="V10" s="56" t="s">
        <v>126</v>
      </c>
      <c r="W10" s="56" t="s">
        <v>126</v>
      </c>
      <c r="X10" s="137" t="s">
        <v>127</v>
      </c>
      <c r="Y10" s="143">
        <f>COUNTIF(Table14[[#This Row],[Tch 1]:[Tch 20]],"*R*")</f>
        <v>3</v>
      </c>
      <c r="Z10" s="16">
        <f>COUNTIF(Table14[[#This Row],[Tch 1]:[Tch 20]],"*L*")</f>
        <v>14</v>
      </c>
      <c r="AA10" s="16">
        <f>COUNTIF(Table14[[#This Row],[Tch 1]:[Tch 20]],"*B*")</f>
        <v>3</v>
      </c>
      <c r="AB10" s="89">
        <f>SUM(Table14[[#This Row],[Right]]+Table14[[#This Row],[Left]]+Table14[[#This Row],[Both]])</f>
        <v>20</v>
      </c>
    </row>
    <row r="11" spans="1:28">
      <c r="A11" s="51" t="s">
        <v>30</v>
      </c>
      <c r="B11" s="50">
        <v>1</v>
      </c>
      <c r="C11" s="37" t="s">
        <v>63</v>
      </c>
      <c r="D11" s="177" t="s">
        <v>124</v>
      </c>
      <c r="E11" s="181" t="s">
        <v>126</v>
      </c>
      <c r="F11" s="57" t="s">
        <v>127</v>
      </c>
      <c r="G11" s="57" t="s">
        <v>125</v>
      </c>
      <c r="H11" s="57" t="s">
        <v>125</v>
      </c>
      <c r="I11" s="57" t="s">
        <v>126</v>
      </c>
      <c r="J11" s="57" t="s">
        <v>127</v>
      </c>
      <c r="K11" s="57" t="s">
        <v>125</v>
      </c>
      <c r="L11" s="57" t="s">
        <v>125</v>
      </c>
      <c r="M11" s="57" t="s">
        <v>125</v>
      </c>
      <c r="N11" s="57" t="s">
        <v>126</v>
      </c>
      <c r="O11" s="57" t="s">
        <v>127</v>
      </c>
      <c r="P11" s="57" t="s">
        <v>126</v>
      </c>
      <c r="Q11" s="57" t="s">
        <v>127</v>
      </c>
      <c r="R11" s="57" t="s">
        <v>125</v>
      </c>
      <c r="S11" s="57" t="s">
        <v>125</v>
      </c>
      <c r="T11" s="57" t="s">
        <v>125</v>
      </c>
      <c r="U11" s="57" t="s">
        <v>127</v>
      </c>
      <c r="V11" s="57" t="s">
        <v>127</v>
      </c>
      <c r="W11" s="57" t="s">
        <v>126</v>
      </c>
      <c r="X11" s="138" t="s">
        <v>125</v>
      </c>
      <c r="Y11" s="144">
        <f>COUNTIF(Table14[[#This Row],[Tch 1]:[Tch 20]],"*R*")</f>
        <v>6</v>
      </c>
      <c r="Z11" s="51">
        <f>COUNTIF(Table14[[#This Row],[Tch 1]:[Tch 20]],"*L*")</f>
        <v>5</v>
      </c>
      <c r="AA11" s="51">
        <f>COUNTIF(Table14[[#This Row],[Tch 1]:[Tch 20]],"*B*")</f>
        <v>9</v>
      </c>
      <c r="AB11" s="90">
        <f>SUM(Table14[[#This Row],[Right]]+Table14[[#This Row],[Left]]+Table14[[#This Row],[Both]])</f>
        <v>20</v>
      </c>
    </row>
    <row r="12" spans="1:28">
      <c r="A12" s="16" t="s">
        <v>30</v>
      </c>
      <c r="B12" s="14">
        <v>1</v>
      </c>
      <c r="C12" s="37" t="s">
        <v>63</v>
      </c>
      <c r="D12" s="7" t="s">
        <v>128</v>
      </c>
      <c r="E12" s="180" t="s">
        <v>126</v>
      </c>
      <c r="F12" s="56" t="s">
        <v>127</v>
      </c>
      <c r="G12" s="56" t="s">
        <v>126</v>
      </c>
      <c r="H12" s="56" t="s">
        <v>125</v>
      </c>
      <c r="I12" s="56" t="s">
        <v>127</v>
      </c>
      <c r="J12" s="56" t="s">
        <v>126</v>
      </c>
      <c r="K12" s="56" t="s">
        <v>125</v>
      </c>
      <c r="L12" s="56" t="s">
        <v>127</v>
      </c>
      <c r="M12" s="56" t="s">
        <v>126</v>
      </c>
      <c r="N12" s="56" t="s">
        <v>127</v>
      </c>
      <c r="O12" s="56" t="s">
        <v>126</v>
      </c>
      <c r="P12" s="56" t="s">
        <v>127</v>
      </c>
      <c r="Q12" s="56" t="s">
        <v>126</v>
      </c>
      <c r="R12" s="56" t="s">
        <v>125</v>
      </c>
      <c r="S12" s="56" t="s">
        <v>126</v>
      </c>
      <c r="T12" s="56" t="s">
        <v>127</v>
      </c>
      <c r="U12" s="56" t="s">
        <v>126</v>
      </c>
      <c r="V12" s="56"/>
      <c r="W12" s="56"/>
      <c r="X12" s="137"/>
      <c r="Y12" s="143">
        <f>COUNTIF(Table14[[#This Row],[Tch 1]:[Tch 20]],"*R*")</f>
        <v>6</v>
      </c>
      <c r="Z12" s="16">
        <f>COUNTIF(Table14[[#This Row],[Tch 1]:[Tch 20]],"*L*")</f>
        <v>8</v>
      </c>
      <c r="AA12" s="16">
        <f>COUNTIF(Table14[[#This Row],[Tch 1]:[Tch 20]],"*B*")</f>
        <v>3</v>
      </c>
      <c r="AB12" s="89">
        <f>SUM(Table14[[#This Row],[Right]]+Table14[[#This Row],[Left]]+Table14[[#This Row],[Both]])</f>
        <v>17</v>
      </c>
    </row>
    <row r="13" spans="1:28">
      <c r="A13" s="54" t="s">
        <v>30</v>
      </c>
      <c r="B13" s="53">
        <v>1</v>
      </c>
      <c r="C13" s="99" t="s">
        <v>63</v>
      </c>
      <c r="D13" s="178" t="s">
        <v>129</v>
      </c>
      <c r="E13" s="182" t="s">
        <v>127</v>
      </c>
      <c r="F13" s="58" t="s">
        <v>126</v>
      </c>
      <c r="G13" s="58" t="s">
        <v>127</v>
      </c>
      <c r="H13" s="58" t="s">
        <v>126</v>
      </c>
      <c r="I13" s="58" t="s">
        <v>125</v>
      </c>
      <c r="J13" s="58" t="s">
        <v>125</v>
      </c>
      <c r="K13" s="58" t="s">
        <v>125</v>
      </c>
      <c r="L13" s="58" t="s">
        <v>125</v>
      </c>
      <c r="M13" s="58" t="s">
        <v>127</v>
      </c>
      <c r="N13" s="58" t="s">
        <v>126</v>
      </c>
      <c r="O13" s="58" t="s">
        <v>126</v>
      </c>
      <c r="P13" s="58" t="s">
        <v>125</v>
      </c>
      <c r="Q13" s="58" t="s">
        <v>126</v>
      </c>
      <c r="R13" s="58" t="s">
        <v>125</v>
      </c>
      <c r="S13" s="58" t="s">
        <v>125</v>
      </c>
      <c r="T13" s="58" t="s">
        <v>125</v>
      </c>
      <c r="U13" s="58" t="s">
        <v>125</v>
      </c>
      <c r="V13" s="58" t="s">
        <v>127</v>
      </c>
      <c r="W13" s="58" t="s">
        <v>126</v>
      </c>
      <c r="X13" s="139" t="s">
        <v>125</v>
      </c>
      <c r="Y13" s="145">
        <f>COUNTIF(Table14[[#This Row],[Tch 1]:[Tch 20]],"*R*")</f>
        <v>4</v>
      </c>
      <c r="Z13" s="54">
        <f>COUNTIF(Table14[[#This Row],[Tch 1]:[Tch 20]],"*L*")</f>
        <v>6</v>
      </c>
      <c r="AA13" s="54">
        <f>COUNTIF(Table14[[#This Row],[Tch 1]:[Tch 20]],"*B*")</f>
        <v>10</v>
      </c>
      <c r="AB13" s="91">
        <f>SUM(Table14[[#This Row],[Right]]+Table14[[#This Row],[Left]]+Table14[[#This Row],[Both]])</f>
        <v>20</v>
      </c>
    </row>
    <row r="14" spans="1:28">
      <c r="A14" s="51" t="s">
        <v>32</v>
      </c>
      <c r="B14" s="51">
        <v>1</v>
      </c>
      <c r="C14" s="37" t="s">
        <v>63</v>
      </c>
      <c r="D14" s="177" t="s">
        <v>124</v>
      </c>
      <c r="E14" s="181" t="s">
        <v>127</v>
      </c>
      <c r="F14" s="57" t="s">
        <v>125</v>
      </c>
      <c r="G14" s="57" t="s">
        <v>125</v>
      </c>
      <c r="H14" s="57" t="s">
        <v>125</v>
      </c>
      <c r="I14" s="57" t="s">
        <v>125</v>
      </c>
      <c r="J14" s="57" t="s">
        <v>125</v>
      </c>
      <c r="K14" s="57" t="s">
        <v>127</v>
      </c>
      <c r="L14" s="57" t="s">
        <v>126</v>
      </c>
      <c r="M14" s="57" t="s">
        <v>125</v>
      </c>
      <c r="N14" s="57" t="s">
        <v>127</v>
      </c>
      <c r="O14" s="57" t="s">
        <v>126</v>
      </c>
      <c r="P14" s="57" t="s">
        <v>125</v>
      </c>
      <c r="Q14" s="57" t="s">
        <v>125</v>
      </c>
      <c r="R14" s="57" t="s">
        <v>125</v>
      </c>
      <c r="S14" s="57" t="s">
        <v>125</v>
      </c>
      <c r="T14" s="57" t="s">
        <v>127</v>
      </c>
      <c r="U14" s="57" t="s">
        <v>126</v>
      </c>
      <c r="V14" s="57" t="s">
        <v>126</v>
      </c>
      <c r="W14" s="57" t="s">
        <v>127</v>
      </c>
      <c r="X14" s="138" t="s">
        <v>126</v>
      </c>
      <c r="Y14" s="144">
        <f>COUNTIF(Table14[[#This Row],[Tch 1]:[Tch 20]],"*R*")</f>
        <v>5</v>
      </c>
      <c r="Z14" s="51">
        <f>COUNTIF(Table14[[#This Row],[Tch 1]:[Tch 20]],"*L*")</f>
        <v>5</v>
      </c>
      <c r="AA14" s="51">
        <f>COUNTIF(Table14[[#This Row],[Tch 1]:[Tch 20]],"*B*")</f>
        <v>10</v>
      </c>
      <c r="AB14" s="90">
        <f>SUM(Table14[[#This Row],[Right]]+Table14[[#This Row],[Left]]+Table14[[#This Row],[Both]])</f>
        <v>20</v>
      </c>
    </row>
    <row r="15" spans="1:28">
      <c r="A15" s="16" t="s">
        <v>32</v>
      </c>
      <c r="B15" s="16">
        <v>1</v>
      </c>
      <c r="C15" s="37" t="s">
        <v>63</v>
      </c>
      <c r="D15" s="7" t="s">
        <v>128</v>
      </c>
      <c r="E15" s="143" t="s">
        <v>126</v>
      </c>
      <c r="F15" s="56" t="s">
        <v>126</v>
      </c>
      <c r="G15" s="56" t="s">
        <v>125</v>
      </c>
      <c r="H15" s="56" t="s">
        <v>126</v>
      </c>
      <c r="I15" s="56" t="s">
        <v>125</v>
      </c>
      <c r="J15" s="56" t="s">
        <v>127</v>
      </c>
      <c r="K15" s="56" t="s">
        <v>126</v>
      </c>
      <c r="L15" s="56" t="s">
        <v>126</v>
      </c>
      <c r="M15" s="56" t="s">
        <v>125</v>
      </c>
      <c r="N15" s="56" t="s">
        <v>127</v>
      </c>
      <c r="O15" s="56" t="s">
        <v>125</v>
      </c>
      <c r="P15" s="56" t="s">
        <v>127</v>
      </c>
      <c r="Q15" s="56" t="s">
        <v>126</v>
      </c>
      <c r="R15" s="56" t="s">
        <v>125</v>
      </c>
      <c r="S15" s="56" t="s">
        <v>126</v>
      </c>
      <c r="T15" s="56" t="s">
        <v>127</v>
      </c>
      <c r="U15" s="56" t="s">
        <v>126</v>
      </c>
      <c r="V15" s="56" t="s">
        <v>125</v>
      </c>
      <c r="W15" s="56" t="s">
        <v>125</v>
      </c>
      <c r="X15" s="137" t="s">
        <v>127</v>
      </c>
      <c r="Y15" s="143">
        <f>COUNTIF(Table14[[#This Row],[Tch 1]:[Tch 20]],"*R*")</f>
        <v>5</v>
      </c>
      <c r="Z15" s="16">
        <f>COUNTIF(Table14[[#This Row],[Tch 1]:[Tch 20]],"*L*")</f>
        <v>8</v>
      </c>
      <c r="AA15" s="16">
        <f>COUNTIF(Table14[[#This Row],[Tch 1]:[Tch 20]],"*B*")</f>
        <v>7</v>
      </c>
      <c r="AB15" s="89">
        <f>SUM(Table14[[#This Row],[Right]]+Table14[[#This Row],[Left]]+Table14[[#This Row],[Both]])</f>
        <v>20</v>
      </c>
    </row>
    <row r="16" spans="1:28">
      <c r="A16" s="54" t="s">
        <v>32</v>
      </c>
      <c r="B16" s="54">
        <v>1</v>
      </c>
      <c r="C16" s="99" t="s">
        <v>63</v>
      </c>
      <c r="D16" s="178" t="s">
        <v>129</v>
      </c>
      <c r="E16" s="182" t="s">
        <v>127</v>
      </c>
      <c r="F16" s="58" t="s">
        <v>125</v>
      </c>
      <c r="G16" s="58" t="s">
        <v>126</v>
      </c>
      <c r="H16" s="58" t="s">
        <v>127</v>
      </c>
      <c r="I16" s="58" t="s">
        <v>127</v>
      </c>
      <c r="J16" s="58" t="s">
        <v>125</v>
      </c>
      <c r="K16" s="58" t="s">
        <v>126</v>
      </c>
      <c r="L16" s="58" t="s">
        <v>127</v>
      </c>
      <c r="M16" s="58" t="s">
        <v>126</v>
      </c>
      <c r="N16" s="58" t="s">
        <v>127</v>
      </c>
      <c r="O16" s="58" t="s">
        <v>126</v>
      </c>
      <c r="P16" s="58" t="s">
        <v>126</v>
      </c>
      <c r="Q16" s="58" t="s">
        <v>126</v>
      </c>
      <c r="R16" s="58" t="s">
        <v>125</v>
      </c>
      <c r="S16" s="58" t="s">
        <v>126</v>
      </c>
      <c r="T16" s="58" t="s">
        <v>126</v>
      </c>
      <c r="U16" s="58" t="s">
        <v>125</v>
      </c>
      <c r="V16" s="58" t="s">
        <v>126</v>
      </c>
      <c r="W16" s="58" t="s">
        <v>126</v>
      </c>
      <c r="X16" s="139" t="s">
        <v>125</v>
      </c>
      <c r="Y16" s="145">
        <f>COUNTIF(Table14[[#This Row],[Tch 1]:[Tch 20]],"*R*")</f>
        <v>5</v>
      </c>
      <c r="Z16" s="54">
        <f>COUNTIF(Table14[[#This Row],[Tch 1]:[Tch 20]],"*L*")</f>
        <v>10</v>
      </c>
      <c r="AA16" s="54">
        <f>COUNTIF(Table14[[#This Row],[Tch 1]:[Tch 20]],"*B*")</f>
        <v>5</v>
      </c>
      <c r="AB16" s="91">
        <f>SUM(Table14[[#This Row],[Right]]+Table14[[#This Row],[Left]]+Table14[[#This Row],[Both]])</f>
        <v>20</v>
      </c>
    </row>
    <row r="17" spans="1:28">
      <c r="A17" s="16" t="s">
        <v>33</v>
      </c>
      <c r="B17" s="16">
        <v>1</v>
      </c>
      <c r="C17" s="37" t="s">
        <v>63</v>
      </c>
      <c r="D17" s="7" t="s">
        <v>124</v>
      </c>
      <c r="E17" s="180" t="s">
        <v>125</v>
      </c>
      <c r="F17" s="56" t="s">
        <v>126</v>
      </c>
      <c r="G17" s="56" t="s">
        <v>127</v>
      </c>
      <c r="H17" s="56" t="s">
        <v>125</v>
      </c>
      <c r="I17" s="56" t="s">
        <v>125</v>
      </c>
      <c r="J17" s="56" t="s">
        <v>125</v>
      </c>
      <c r="K17" s="56" t="s">
        <v>125</v>
      </c>
      <c r="L17" s="56" t="s">
        <v>125</v>
      </c>
      <c r="M17" s="56" t="s">
        <v>125</v>
      </c>
      <c r="N17" s="56" t="s">
        <v>125</v>
      </c>
      <c r="O17" s="56" t="s">
        <v>125</v>
      </c>
      <c r="P17" s="56" t="s">
        <v>125</v>
      </c>
      <c r="Q17" s="56" t="s">
        <v>125</v>
      </c>
      <c r="R17" s="56" t="s">
        <v>125</v>
      </c>
      <c r="S17" s="56" t="s">
        <v>125</v>
      </c>
      <c r="T17" s="56" t="s">
        <v>126</v>
      </c>
      <c r="U17" s="56" t="s">
        <v>127</v>
      </c>
      <c r="V17" s="56" t="s">
        <v>125</v>
      </c>
      <c r="W17" s="56" t="s">
        <v>125</v>
      </c>
      <c r="X17" s="137" t="s">
        <v>126</v>
      </c>
      <c r="Y17" s="143">
        <f>COUNTIF(Table14[[#This Row],[Tch 1]:[Tch 20]],"*R*")</f>
        <v>2</v>
      </c>
      <c r="Z17" s="16">
        <f>COUNTIF(Table14[[#This Row],[Tch 1]:[Tch 20]],"*L*")</f>
        <v>3</v>
      </c>
      <c r="AA17" s="16">
        <f>COUNTIF(Table14[[#This Row],[Tch 1]:[Tch 20]],"*B*")</f>
        <v>15</v>
      </c>
      <c r="AB17" s="89">
        <f>SUM(Table14[[#This Row],[Right]]+Table14[[#This Row],[Left]]+Table14[[#This Row],[Both]])</f>
        <v>20</v>
      </c>
    </row>
    <row r="18" spans="1:28">
      <c r="A18" s="16" t="s">
        <v>33</v>
      </c>
      <c r="B18" s="16">
        <v>1</v>
      </c>
      <c r="C18" s="37" t="s">
        <v>63</v>
      </c>
      <c r="D18" s="7" t="s">
        <v>128</v>
      </c>
      <c r="E18" s="180" t="s">
        <v>127</v>
      </c>
      <c r="F18" s="56" t="s">
        <v>126</v>
      </c>
      <c r="G18" s="56" t="s">
        <v>125</v>
      </c>
      <c r="H18" s="56" t="s">
        <v>127</v>
      </c>
      <c r="I18" s="56" t="s">
        <v>125</v>
      </c>
      <c r="J18" s="56" t="s">
        <v>125</v>
      </c>
      <c r="K18" s="56" t="s">
        <v>126</v>
      </c>
      <c r="L18" s="56" t="s">
        <v>126</v>
      </c>
      <c r="M18" s="56" t="s">
        <v>127</v>
      </c>
      <c r="N18" s="56" t="s">
        <v>127</v>
      </c>
      <c r="O18" s="56" t="s">
        <v>126</v>
      </c>
      <c r="P18" s="56" t="s">
        <v>125</v>
      </c>
      <c r="Q18" s="56" t="s">
        <v>127</v>
      </c>
      <c r="R18" s="56" t="s">
        <v>126</v>
      </c>
      <c r="S18" s="56" t="s">
        <v>126</v>
      </c>
      <c r="T18" s="56" t="s">
        <v>125</v>
      </c>
      <c r="U18" s="56" t="s">
        <v>125</v>
      </c>
      <c r="V18" s="56" t="s">
        <v>125</v>
      </c>
      <c r="W18" s="56" t="s">
        <v>125</v>
      </c>
      <c r="X18" s="137" t="s">
        <v>125</v>
      </c>
      <c r="Y18" s="143">
        <f>COUNTIF(Table14[[#This Row],[Tch 1]:[Tch 20]],"*R*")</f>
        <v>5</v>
      </c>
      <c r="Z18" s="16">
        <f>COUNTIF(Table14[[#This Row],[Tch 1]:[Tch 20]],"*L*")</f>
        <v>6</v>
      </c>
      <c r="AA18" s="16">
        <f>COUNTIF(Table14[[#This Row],[Tch 1]:[Tch 20]],"*B*")</f>
        <v>9</v>
      </c>
      <c r="AB18" s="89">
        <f>SUM(Table14[[#This Row],[Right]]+Table14[[#This Row],[Left]]+Table14[[#This Row],[Both]])</f>
        <v>20</v>
      </c>
    </row>
    <row r="19" spans="1:28">
      <c r="A19" s="16" t="s">
        <v>33</v>
      </c>
      <c r="B19" s="16">
        <v>1</v>
      </c>
      <c r="C19" s="37" t="s">
        <v>63</v>
      </c>
      <c r="D19" s="7" t="s">
        <v>129</v>
      </c>
      <c r="E19" s="180" t="s">
        <v>127</v>
      </c>
      <c r="F19" s="56" t="s">
        <v>126</v>
      </c>
      <c r="G19" s="56" t="s">
        <v>125</v>
      </c>
      <c r="H19" s="56" t="s">
        <v>125</v>
      </c>
      <c r="I19" s="56" t="s">
        <v>127</v>
      </c>
      <c r="J19" s="56" t="s">
        <v>127</v>
      </c>
      <c r="K19" s="56" t="s">
        <v>125</v>
      </c>
      <c r="L19" s="56" t="s">
        <v>125</v>
      </c>
      <c r="M19" s="56" t="s">
        <v>126</v>
      </c>
      <c r="N19" s="56" t="s">
        <v>126</v>
      </c>
      <c r="O19" s="56" t="s">
        <v>127</v>
      </c>
      <c r="P19" s="56" t="s">
        <v>125</v>
      </c>
      <c r="Q19" s="56" t="s">
        <v>127</v>
      </c>
      <c r="R19" s="56" t="s">
        <v>125</v>
      </c>
      <c r="S19" s="56" t="s">
        <v>126</v>
      </c>
      <c r="T19" s="56" t="s">
        <v>125</v>
      </c>
      <c r="U19" s="56" t="s">
        <v>125</v>
      </c>
      <c r="V19" s="56" t="s">
        <v>127</v>
      </c>
      <c r="W19" s="56" t="s">
        <v>126</v>
      </c>
      <c r="X19" s="137" t="s">
        <v>125</v>
      </c>
      <c r="Y19" s="143">
        <f>COUNTIF(Table14[[#This Row],[Tch 1]:[Tch 20]],"*R*")</f>
        <v>6</v>
      </c>
      <c r="Z19" s="16">
        <f>COUNTIF(Table14[[#This Row],[Tch 1]:[Tch 20]],"*L*")</f>
        <v>5</v>
      </c>
      <c r="AA19" s="16">
        <f>COUNTIF(Table14[[#This Row],[Tch 1]:[Tch 20]],"*B*")</f>
        <v>9</v>
      </c>
      <c r="AB19" s="89">
        <f>SUM(Table14[[#This Row],[Right]]+Table14[[#This Row],[Left]]+Table14[[#This Row],[Both]])</f>
        <v>20</v>
      </c>
    </row>
    <row r="20" spans="1:28">
      <c r="A20" s="51" t="s">
        <v>34</v>
      </c>
      <c r="B20" s="51">
        <v>2</v>
      </c>
      <c r="C20" s="51" t="s">
        <v>62</v>
      </c>
      <c r="D20" s="177" t="s">
        <v>124</v>
      </c>
      <c r="E20" s="181" t="s">
        <v>125</v>
      </c>
      <c r="F20" s="57" t="s">
        <v>125</v>
      </c>
      <c r="G20" s="57" t="s">
        <v>127</v>
      </c>
      <c r="H20" s="57" t="s">
        <v>125</v>
      </c>
      <c r="I20" s="57" t="s">
        <v>125</v>
      </c>
      <c r="J20" s="57" t="s">
        <v>127</v>
      </c>
      <c r="K20" s="57" t="s">
        <v>125</v>
      </c>
      <c r="L20" s="57" t="s">
        <v>126</v>
      </c>
      <c r="M20" s="57" t="s">
        <v>127</v>
      </c>
      <c r="N20" s="57" t="s">
        <v>125</v>
      </c>
      <c r="O20" s="57" t="s">
        <v>125</v>
      </c>
      <c r="P20" s="57" t="s">
        <v>125</v>
      </c>
      <c r="Q20" s="57" t="s">
        <v>125</v>
      </c>
      <c r="R20" s="57" t="s">
        <v>125</v>
      </c>
      <c r="S20" s="57" t="s">
        <v>125</v>
      </c>
      <c r="T20" s="57" t="s">
        <v>125</v>
      </c>
      <c r="U20" s="57" t="s">
        <v>125</v>
      </c>
      <c r="V20" s="57" t="s">
        <v>125</v>
      </c>
      <c r="W20" s="57" t="s">
        <v>127</v>
      </c>
      <c r="X20" s="138" t="s">
        <v>125</v>
      </c>
      <c r="Y20" s="144">
        <f>COUNTIF(Table14[[#This Row],[Tch 1]:[Tch 20]],"*R*")</f>
        <v>4</v>
      </c>
      <c r="Z20" s="51">
        <f>COUNTIF(Table14[[#This Row],[Tch 1]:[Tch 20]],"*L*")</f>
        <v>1</v>
      </c>
      <c r="AA20" s="51">
        <f>COUNTIF(Table14[[#This Row],[Tch 1]:[Tch 20]],"*B*")</f>
        <v>15</v>
      </c>
      <c r="AB20" s="90">
        <f>SUM(Table14[[#This Row],[Right]]+Table14[[#This Row],[Left]]+Table14[[#This Row],[Both]])</f>
        <v>20</v>
      </c>
    </row>
    <row r="21" spans="1:28">
      <c r="A21" s="16" t="s">
        <v>34</v>
      </c>
      <c r="B21" s="16">
        <v>2</v>
      </c>
      <c r="C21" s="16" t="s">
        <v>62</v>
      </c>
      <c r="D21" s="7" t="s">
        <v>128</v>
      </c>
      <c r="E21" s="180" t="s">
        <v>126</v>
      </c>
      <c r="F21" s="56" t="s">
        <v>126</v>
      </c>
      <c r="G21" s="56" t="s">
        <v>127</v>
      </c>
      <c r="H21" s="56" t="s">
        <v>126</v>
      </c>
      <c r="I21" s="56" t="s">
        <v>126</v>
      </c>
      <c r="J21" s="56" t="s">
        <v>126</v>
      </c>
      <c r="K21" s="56" t="s">
        <v>126</v>
      </c>
      <c r="L21" s="56" t="s">
        <v>126</v>
      </c>
      <c r="M21" s="56" t="s">
        <v>127</v>
      </c>
      <c r="N21" s="56" t="s">
        <v>126</v>
      </c>
      <c r="O21" s="56" t="s">
        <v>127</v>
      </c>
      <c r="P21" s="56" t="s">
        <v>126</v>
      </c>
      <c r="Q21" s="56" t="s">
        <v>126</v>
      </c>
      <c r="R21" s="56" t="s">
        <v>125</v>
      </c>
      <c r="S21" s="56" t="s">
        <v>126</v>
      </c>
      <c r="T21" s="56" t="s">
        <v>125</v>
      </c>
      <c r="U21" s="56" t="s">
        <v>126</v>
      </c>
      <c r="V21" s="56" t="s">
        <v>126</v>
      </c>
      <c r="W21" s="56" t="s">
        <v>125</v>
      </c>
      <c r="X21" s="137" t="s">
        <v>126</v>
      </c>
      <c r="Y21" s="143">
        <f>COUNTIF(Table14[[#This Row],[Tch 1]:[Tch 20]],"*R*")</f>
        <v>3</v>
      </c>
      <c r="Z21" s="16">
        <f>COUNTIF(Table14[[#This Row],[Tch 1]:[Tch 20]],"*L*")</f>
        <v>14</v>
      </c>
      <c r="AA21" s="16">
        <f>COUNTIF(Table14[[#This Row],[Tch 1]:[Tch 20]],"*B*")</f>
        <v>3</v>
      </c>
      <c r="AB21" s="89">
        <f>SUM(Table14[[#This Row],[Right]]+Table14[[#This Row],[Left]]+Table14[[#This Row],[Both]])</f>
        <v>20</v>
      </c>
    </row>
    <row r="22" spans="1:28">
      <c r="A22" s="54" t="s">
        <v>34</v>
      </c>
      <c r="B22" s="54">
        <v>2</v>
      </c>
      <c r="C22" s="54" t="s">
        <v>62</v>
      </c>
      <c r="D22" s="178" t="s">
        <v>129</v>
      </c>
      <c r="E22" s="182" t="s">
        <v>127</v>
      </c>
      <c r="F22" s="58" t="s">
        <v>126</v>
      </c>
      <c r="G22" s="58" t="s">
        <v>126</v>
      </c>
      <c r="H22" s="58" t="s">
        <v>126</v>
      </c>
      <c r="I22" s="58" t="s">
        <v>126</v>
      </c>
      <c r="J22" s="58" t="s">
        <v>127</v>
      </c>
      <c r="K22" s="58" t="s">
        <v>126</v>
      </c>
      <c r="L22" s="58" t="s">
        <v>125</v>
      </c>
      <c r="M22" s="58" t="s">
        <v>126</v>
      </c>
      <c r="N22" s="58" t="s">
        <v>126</v>
      </c>
      <c r="O22" s="58" t="s">
        <v>125</v>
      </c>
      <c r="P22" s="58" t="s">
        <v>125</v>
      </c>
      <c r="Q22" s="58" t="s">
        <v>125</v>
      </c>
      <c r="R22" s="58" t="s">
        <v>125</v>
      </c>
      <c r="S22" s="58" t="s">
        <v>127</v>
      </c>
      <c r="T22" s="58" t="s">
        <v>126</v>
      </c>
      <c r="U22" s="58" t="s">
        <v>125</v>
      </c>
      <c r="V22" s="58" t="s">
        <v>125</v>
      </c>
      <c r="W22" s="58" t="s">
        <v>125</v>
      </c>
      <c r="X22" s="139" t="s">
        <v>126</v>
      </c>
      <c r="Y22" s="145">
        <f>COUNTIF(Table14[[#This Row],[Tch 1]:[Tch 20]],"*R*")</f>
        <v>3</v>
      </c>
      <c r="Z22" s="54">
        <f>COUNTIF(Table14[[#This Row],[Tch 1]:[Tch 20]],"*L*")</f>
        <v>9</v>
      </c>
      <c r="AA22" s="54">
        <f>COUNTIF(Table14[[#This Row],[Tch 1]:[Tch 20]],"*B*")</f>
        <v>8</v>
      </c>
      <c r="AB22" s="91">
        <f>SUM(Table14[[#This Row],[Right]]+Table14[[#This Row],[Left]]+Table14[[#This Row],[Both]])</f>
        <v>20</v>
      </c>
    </row>
    <row r="23" spans="1:28">
      <c r="A23" s="16" t="s">
        <v>35</v>
      </c>
      <c r="B23" s="16">
        <v>2</v>
      </c>
      <c r="C23" s="16" t="s">
        <v>62</v>
      </c>
      <c r="D23" s="7" t="s">
        <v>124</v>
      </c>
      <c r="E23" s="180" t="s">
        <v>126</v>
      </c>
      <c r="F23" s="56" t="s">
        <v>125</v>
      </c>
      <c r="G23" s="56" t="s">
        <v>125</v>
      </c>
      <c r="H23" s="56" t="s">
        <v>125</v>
      </c>
      <c r="I23" s="56" t="s">
        <v>125</v>
      </c>
      <c r="J23" s="56" t="s">
        <v>125</v>
      </c>
      <c r="K23" s="56" t="s">
        <v>125</v>
      </c>
      <c r="L23" s="56" t="s">
        <v>125</v>
      </c>
      <c r="M23" s="56" t="s">
        <v>125</v>
      </c>
      <c r="N23" s="56" t="s">
        <v>125</v>
      </c>
      <c r="O23" s="56" t="s">
        <v>125</v>
      </c>
      <c r="P23" s="56" t="s">
        <v>126</v>
      </c>
      <c r="Q23" s="56" t="s">
        <v>125</v>
      </c>
      <c r="R23" s="56" t="s">
        <v>125</v>
      </c>
      <c r="S23" s="56" t="s">
        <v>125</v>
      </c>
      <c r="T23" s="56" t="s">
        <v>126</v>
      </c>
      <c r="U23" s="56" t="s">
        <v>127</v>
      </c>
      <c r="V23" s="56" t="s">
        <v>125</v>
      </c>
      <c r="W23" s="56" t="s">
        <v>125</v>
      </c>
      <c r="X23" s="137" t="s">
        <v>125</v>
      </c>
      <c r="Y23" s="143">
        <f>COUNTIF(Table14[[#This Row],[Tch 1]:[Tch 20]],"*R*")</f>
        <v>1</v>
      </c>
      <c r="Z23" s="16">
        <f>COUNTIF(Table14[[#This Row],[Tch 1]:[Tch 20]],"*L*")</f>
        <v>3</v>
      </c>
      <c r="AA23" s="16">
        <f>COUNTIF(Table14[[#This Row],[Tch 1]:[Tch 20]],"*B*")</f>
        <v>16</v>
      </c>
      <c r="AB23" s="89">
        <f>SUM(Table14[[#This Row],[Right]]+Table14[[#This Row],[Left]]+Table14[[#This Row],[Both]])</f>
        <v>20</v>
      </c>
    </row>
    <row r="24" spans="1:28">
      <c r="A24" s="16" t="s">
        <v>35</v>
      </c>
      <c r="B24" s="16">
        <v>2</v>
      </c>
      <c r="C24" s="54" t="s">
        <v>62</v>
      </c>
      <c r="D24" s="7" t="s">
        <v>128</v>
      </c>
      <c r="E24" s="180" t="s">
        <v>127</v>
      </c>
      <c r="F24" s="56" t="s">
        <v>126</v>
      </c>
      <c r="G24" s="56" t="s">
        <v>125</v>
      </c>
      <c r="H24" s="56" t="s">
        <v>125</v>
      </c>
      <c r="I24" s="56" t="s">
        <v>125</v>
      </c>
      <c r="J24" s="56" t="s">
        <v>125</v>
      </c>
      <c r="K24" s="56" t="s">
        <v>125</v>
      </c>
      <c r="L24" s="56" t="s">
        <v>126</v>
      </c>
      <c r="M24" s="56" t="s">
        <v>126</v>
      </c>
      <c r="N24" s="56" t="s">
        <v>125</v>
      </c>
      <c r="O24" s="56" t="s">
        <v>126</v>
      </c>
      <c r="P24" s="56" t="s">
        <v>126</v>
      </c>
      <c r="Q24" s="56" t="s">
        <v>126</v>
      </c>
      <c r="R24" s="56" t="s">
        <v>126</v>
      </c>
      <c r="S24" s="56" t="s">
        <v>125</v>
      </c>
      <c r="T24" s="56" t="s">
        <v>126</v>
      </c>
      <c r="U24" s="56" t="s">
        <v>125</v>
      </c>
      <c r="V24" s="56" t="s">
        <v>126</v>
      </c>
      <c r="W24" s="56" t="s">
        <v>125</v>
      </c>
      <c r="X24" s="137"/>
      <c r="Y24" s="143">
        <f>COUNTIF(Table14[[#This Row],[Tch 1]:[Tch 20]],"*R*")</f>
        <v>1</v>
      </c>
      <c r="Z24" s="16">
        <f>COUNTIF(Table14[[#This Row],[Tch 1]:[Tch 20]],"*L*")</f>
        <v>9</v>
      </c>
      <c r="AA24" s="16">
        <f>COUNTIF(Table14[[#This Row],[Tch 1]:[Tch 20]],"*B*")</f>
        <v>9</v>
      </c>
      <c r="AB24" s="89">
        <f>SUM(Table14[[#This Row],[Right]]+Table14[[#This Row],[Left]]+Table14[[#This Row],[Both]])</f>
        <v>19</v>
      </c>
    </row>
    <row r="25" spans="1:28">
      <c r="A25" s="51" t="s">
        <v>36</v>
      </c>
      <c r="B25" s="51">
        <v>1</v>
      </c>
      <c r="C25" s="37" t="s">
        <v>63</v>
      </c>
      <c r="D25" s="177" t="s">
        <v>124</v>
      </c>
      <c r="E25" s="181" t="s">
        <v>125</v>
      </c>
      <c r="F25" s="57" t="s">
        <v>125</v>
      </c>
      <c r="G25" s="57" t="s">
        <v>126</v>
      </c>
      <c r="H25" s="57" t="s">
        <v>127</v>
      </c>
      <c r="I25" s="57" t="s">
        <v>125</v>
      </c>
      <c r="J25" s="57" t="s">
        <v>125</v>
      </c>
      <c r="K25" s="57" t="s">
        <v>125</v>
      </c>
      <c r="L25" s="57" t="s">
        <v>125</v>
      </c>
      <c r="M25" s="57" t="s">
        <v>125</v>
      </c>
      <c r="N25" s="57" t="s">
        <v>126</v>
      </c>
      <c r="O25" s="57" t="s">
        <v>125</v>
      </c>
      <c r="P25" s="57" t="s">
        <v>125</v>
      </c>
      <c r="Q25" s="57" t="s">
        <v>125</v>
      </c>
      <c r="R25" s="57" t="s">
        <v>125</v>
      </c>
      <c r="S25" s="57" t="s">
        <v>127</v>
      </c>
      <c r="T25" s="57" t="s">
        <v>125</v>
      </c>
      <c r="U25" s="57" t="s">
        <v>125</v>
      </c>
      <c r="V25" s="57" t="s">
        <v>126</v>
      </c>
      <c r="W25" s="57" t="s">
        <v>125</v>
      </c>
      <c r="X25" s="138" t="s">
        <v>126</v>
      </c>
      <c r="Y25" s="144">
        <f>COUNTIF(Table14[[#This Row],[Tch 1]:[Tch 20]],"*R*")</f>
        <v>2</v>
      </c>
      <c r="Z25" s="51">
        <f>COUNTIF(Table14[[#This Row],[Tch 1]:[Tch 20]],"*L*")</f>
        <v>4</v>
      </c>
      <c r="AA25" s="51">
        <f>COUNTIF(Table14[[#This Row],[Tch 1]:[Tch 20]],"*B*")</f>
        <v>14</v>
      </c>
      <c r="AB25" s="90">
        <f>SUM(Table14[[#This Row],[Right]]+Table14[[#This Row],[Left]]+Table14[[#This Row],[Both]])</f>
        <v>20</v>
      </c>
    </row>
    <row r="26" spans="1:28">
      <c r="A26" s="16" t="s">
        <v>36</v>
      </c>
      <c r="B26" s="16">
        <v>1</v>
      </c>
      <c r="C26" s="37" t="s">
        <v>63</v>
      </c>
      <c r="D26" s="7" t="s">
        <v>128</v>
      </c>
      <c r="E26" s="180" t="s">
        <v>126</v>
      </c>
      <c r="F26" s="56" t="s">
        <v>125</v>
      </c>
      <c r="G26" s="56" t="s">
        <v>126</v>
      </c>
      <c r="H26" s="56" t="s">
        <v>126</v>
      </c>
      <c r="I26" s="56" t="s">
        <v>125</v>
      </c>
      <c r="J26" s="56" t="s">
        <v>125</v>
      </c>
      <c r="K26" s="56" t="s">
        <v>126</v>
      </c>
      <c r="L26" s="56" t="s">
        <v>127</v>
      </c>
      <c r="M26" s="56" t="s">
        <v>126</v>
      </c>
      <c r="N26" s="56" t="s">
        <v>126</v>
      </c>
      <c r="O26" s="56" t="s">
        <v>126</v>
      </c>
      <c r="P26" s="56" t="s">
        <v>126</v>
      </c>
      <c r="Q26" s="56" t="s">
        <v>125</v>
      </c>
      <c r="R26" s="56" t="s">
        <v>126</v>
      </c>
      <c r="S26" s="56" t="s">
        <v>126</v>
      </c>
      <c r="T26" s="56" t="s">
        <v>125</v>
      </c>
      <c r="U26" s="56" t="s">
        <v>125</v>
      </c>
      <c r="V26" s="56" t="s">
        <v>125</v>
      </c>
      <c r="W26" s="56" t="s">
        <v>126</v>
      </c>
      <c r="X26" s="137" t="s">
        <v>127</v>
      </c>
      <c r="Y26" s="143">
        <f>COUNTIF(Table14[[#This Row],[Tch 1]:[Tch 20]],"*R*")</f>
        <v>2</v>
      </c>
      <c r="Z26" s="16">
        <f>COUNTIF(Table14[[#This Row],[Tch 1]:[Tch 20]],"*L*")</f>
        <v>11</v>
      </c>
      <c r="AA26" s="16">
        <f>COUNTIF(Table14[[#This Row],[Tch 1]:[Tch 20]],"*B*")</f>
        <v>7</v>
      </c>
      <c r="AB26" s="89">
        <f>SUM(Table14[[#This Row],[Right]]+Table14[[#This Row],[Left]]+Table14[[#This Row],[Both]])</f>
        <v>20</v>
      </c>
    </row>
    <row r="27" spans="1:28">
      <c r="A27" s="54" t="s">
        <v>36</v>
      </c>
      <c r="B27" s="54">
        <v>1</v>
      </c>
      <c r="C27" s="99" t="s">
        <v>63</v>
      </c>
      <c r="D27" s="178" t="s">
        <v>129</v>
      </c>
      <c r="E27" s="182" t="s">
        <v>126</v>
      </c>
      <c r="F27" s="58" t="s">
        <v>126</v>
      </c>
      <c r="G27" s="58" t="s">
        <v>127</v>
      </c>
      <c r="H27" s="58" t="s">
        <v>126</v>
      </c>
      <c r="I27" s="58" t="s">
        <v>126</v>
      </c>
      <c r="J27" s="58" t="s">
        <v>126</v>
      </c>
      <c r="K27" s="58" t="s">
        <v>126</v>
      </c>
      <c r="L27" s="58" t="s">
        <v>126</v>
      </c>
      <c r="M27" s="58" t="s">
        <v>127</v>
      </c>
      <c r="N27" s="58" t="s">
        <v>126</v>
      </c>
      <c r="O27" s="58" t="s">
        <v>126</v>
      </c>
      <c r="P27" s="58" t="s">
        <v>125</v>
      </c>
      <c r="Q27" s="58" t="s">
        <v>126</v>
      </c>
      <c r="R27" s="58" t="s">
        <v>126</v>
      </c>
      <c r="S27" s="58" t="s">
        <v>127</v>
      </c>
      <c r="T27" s="58" t="s">
        <v>126</v>
      </c>
      <c r="U27" s="58" t="s">
        <v>127</v>
      </c>
      <c r="V27" s="58" t="s">
        <v>125</v>
      </c>
      <c r="W27" s="58" t="s">
        <v>125</v>
      </c>
      <c r="X27" s="139" t="s">
        <v>125</v>
      </c>
      <c r="Y27" s="145">
        <f>COUNTIF(Table14[[#This Row],[Tch 1]:[Tch 20]],"*R*")</f>
        <v>4</v>
      </c>
      <c r="Z27" s="54">
        <f>COUNTIF(Table14[[#This Row],[Tch 1]:[Tch 20]],"*L*")</f>
        <v>12</v>
      </c>
      <c r="AA27" s="54">
        <f>COUNTIF(Table14[[#This Row],[Tch 1]:[Tch 20]],"*B*")</f>
        <v>4</v>
      </c>
      <c r="AB27" s="91">
        <f>SUM(Table14[[#This Row],[Right]]+Table14[[#This Row],[Left]]+Table14[[#This Row],[Both]])</f>
        <v>20</v>
      </c>
    </row>
    <row r="28" spans="1:28">
      <c r="A28" s="16" t="s">
        <v>37</v>
      </c>
      <c r="B28" s="16">
        <v>1</v>
      </c>
      <c r="C28" s="37" t="s">
        <v>63</v>
      </c>
      <c r="D28" s="7" t="s">
        <v>124</v>
      </c>
      <c r="E28" s="180" t="s">
        <v>127</v>
      </c>
      <c r="F28" s="56" t="s">
        <v>126</v>
      </c>
      <c r="G28" s="56" t="s">
        <v>125</v>
      </c>
      <c r="H28" s="56" t="s">
        <v>125</v>
      </c>
      <c r="I28" s="56" t="s">
        <v>127</v>
      </c>
      <c r="J28" s="56" t="s">
        <v>126</v>
      </c>
      <c r="K28" s="56" t="s">
        <v>125</v>
      </c>
      <c r="L28" s="56" t="s">
        <v>127</v>
      </c>
      <c r="M28" s="56" t="s">
        <v>126</v>
      </c>
      <c r="N28" s="56" t="s">
        <v>127</v>
      </c>
      <c r="O28" s="56" t="s">
        <v>127</v>
      </c>
      <c r="P28" s="56" t="s">
        <v>126</v>
      </c>
      <c r="Q28" s="56" t="s">
        <v>125</v>
      </c>
      <c r="R28" s="56" t="s">
        <v>127</v>
      </c>
      <c r="S28" s="56" t="s">
        <v>126</v>
      </c>
      <c r="T28" s="56" t="s">
        <v>125</v>
      </c>
      <c r="U28" s="56" t="s">
        <v>125</v>
      </c>
      <c r="V28" s="56" t="s">
        <v>125</v>
      </c>
      <c r="W28" s="56" t="s">
        <v>125</v>
      </c>
      <c r="X28" s="137" t="s">
        <v>125</v>
      </c>
      <c r="Y28" s="143">
        <f>COUNTIF(Table14[[#This Row],[Tch 1]:[Tch 20]],"*R*")</f>
        <v>6</v>
      </c>
      <c r="Z28" s="16">
        <f>COUNTIF(Table14[[#This Row],[Tch 1]:[Tch 20]],"*L*")</f>
        <v>5</v>
      </c>
      <c r="AA28" s="16">
        <f>COUNTIF(Table14[[#This Row],[Tch 1]:[Tch 20]],"*B*")</f>
        <v>9</v>
      </c>
      <c r="AB28" s="89">
        <f>SUM(Table14[[#This Row],[Right]]+Table14[[#This Row],[Left]]+Table14[[#This Row],[Both]])</f>
        <v>20</v>
      </c>
    </row>
    <row r="29" spans="1:28">
      <c r="A29" s="16" t="s">
        <v>37</v>
      </c>
      <c r="B29" s="16">
        <v>1</v>
      </c>
      <c r="C29" s="37" t="s">
        <v>63</v>
      </c>
      <c r="D29" s="7" t="s">
        <v>128</v>
      </c>
      <c r="E29" s="180" t="s">
        <v>127</v>
      </c>
      <c r="F29" s="56" t="s">
        <v>126</v>
      </c>
      <c r="G29" s="56" t="s">
        <v>125</v>
      </c>
      <c r="H29" s="56" t="s">
        <v>125</v>
      </c>
      <c r="I29" s="56" t="s">
        <v>126</v>
      </c>
      <c r="J29" s="56" t="s">
        <v>127</v>
      </c>
      <c r="K29" s="56" t="s">
        <v>127</v>
      </c>
      <c r="L29" s="56" t="s">
        <v>125</v>
      </c>
      <c r="M29" s="56" t="s">
        <v>125</v>
      </c>
      <c r="N29" s="56" t="s">
        <v>125</v>
      </c>
      <c r="O29" s="56" t="s">
        <v>125</v>
      </c>
      <c r="P29" s="56" t="s">
        <v>125</v>
      </c>
      <c r="Q29" s="56" t="s">
        <v>127</v>
      </c>
      <c r="R29" s="56" t="s">
        <v>125</v>
      </c>
      <c r="S29" s="56" t="s">
        <v>127</v>
      </c>
      <c r="T29" s="56" t="s">
        <v>125</v>
      </c>
      <c r="U29" s="56" t="s">
        <v>125</v>
      </c>
      <c r="V29" s="56" t="s">
        <v>127</v>
      </c>
      <c r="W29" s="56" t="s">
        <v>127</v>
      </c>
      <c r="X29" s="137" t="s">
        <v>126</v>
      </c>
      <c r="Y29" s="143">
        <f>COUNTIF(Table14[[#This Row],[Tch 1]:[Tch 20]],"*R*")</f>
        <v>7</v>
      </c>
      <c r="Z29" s="16">
        <f>COUNTIF(Table14[[#This Row],[Tch 1]:[Tch 20]],"*L*")</f>
        <v>3</v>
      </c>
      <c r="AA29" s="16">
        <f>COUNTIF(Table14[[#This Row],[Tch 1]:[Tch 20]],"*B*")</f>
        <v>10</v>
      </c>
      <c r="AB29" s="89">
        <f>SUM(Table14[[#This Row],[Right]]+Table14[[#This Row],[Left]]+Table14[[#This Row],[Both]])</f>
        <v>20</v>
      </c>
    </row>
    <row r="30" spans="1:28">
      <c r="A30" s="16" t="s">
        <v>37</v>
      </c>
      <c r="B30" s="16">
        <v>1</v>
      </c>
      <c r="C30" s="37" t="s">
        <v>63</v>
      </c>
      <c r="D30" s="7" t="s">
        <v>129</v>
      </c>
      <c r="E30" s="180" t="s">
        <v>126</v>
      </c>
      <c r="F30" s="56" t="s">
        <v>125</v>
      </c>
      <c r="G30" s="56" t="s">
        <v>125</v>
      </c>
      <c r="H30" s="56" t="s">
        <v>126</v>
      </c>
      <c r="I30" s="56" t="s">
        <v>127</v>
      </c>
      <c r="J30" s="56" t="s">
        <v>126</v>
      </c>
      <c r="K30" s="56" t="s">
        <v>127</v>
      </c>
      <c r="L30" s="56" t="s">
        <v>125</v>
      </c>
      <c r="M30" s="56" t="s">
        <v>127</v>
      </c>
      <c r="N30" s="56" t="s">
        <v>126</v>
      </c>
      <c r="O30" s="56" t="s">
        <v>125</v>
      </c>
      <c r="P30" s="56" t="s">
        <v>125</v>
      </c>
      <c r="Q30" s="56" t="s">
        <v>127</v>
      </c>
      <c r="R30" s="56" t="s">
        <v>126</v>
      </c>
      <c r="S30" s="56" t="s">
        <v>127</v>
      </c>
      <c r="T30" s="56" t="s">
        <v>125</v>
      </c>
      <c r="U30" s="56" t="s">
        <v>125</v>
      </c>
      <c r="V30" s="56" t="s">
        <v>125</v>
      </c>
      <c r="W30" s="56" t="s">
        <v>125</v>
      </c>
      <c r="X30" s="137" t="s">
        <v>127</v>
      </c>
      <c r="Y30" s="143">
        <f>COUNTIF(Table14[[#This Row],[Tch 1]:[Tch 20]],"*R*")</f>
        <v>6</v>
      </c>
      <c r="Z30" s="16">
        <f>COUNTIF(Table14[[#This Row],[Tch 1]:[Tch 20]],"*L*")</f>
        <v>5</v>
      </c>
      <c r="AA30" s="16">
        <f>COUNTIF(Table14[[#This Row],[Tch 1]:[Tch 20]],"*B*")</f>
        <v>9</v>
      </c>
      <c r="AB30" s="89">
        <f>SUM(Table14[[#This Row],[Right]]+Table14[[#This Row],[Left]]+Table14[[#This Row],[Both]])</f>
        <v>20</v>
      </c>
    </row>
    <row r="31" spans="1:28">
      <c r="A31" s="51" t="s">
        <v>38</v>
      </c>
      <c r="B31" s="51">
        <v>2</v>
      </c>
      <c r="C31" s="51" t="s">
        <v>62</v>
      </c>
      <c r="D31" s="177" t="s">
        <v>124</v>
      </c>
      <c r="E31" s="181" t="s">
        <v>127</v>
      </c>
      <c r="F31" s="57" t="s">
        <v>126</v>
      </c>
      <c r="G31" s="57" t="s">
        <v>125</v>
      </c>
      <c r="H31" s="57" t="s">
        <v>125</v>
      </c>
      <c r="I31" s="57" t="s">
        <v>125</v>
      </c>
      <c r="J31" s="57" t="s">
        <v>125</v>
      </c>
      <c r="K31" s="57" t="s">
        <v>127</v>
      </c>
      <c r="L31" s="57" t="s">
        <v>125</v>
      </c>
      <c r="M31" s="57" t="s">
        <v>126</v>
      </c>
      <c r="N31" s="57" t="s">
        <v>125</v>
      </c>
      <c r="O31" s="57" t="s">
        <v>125</v>
      </c>
      <c r="P31" s="57" t="s">
        <v>125</v>
      </c>
      <c r="Q31" s="57" t="s">
        <v>125</v>
      </c>
      <c r="R31" s="57" t="s">
        <v>127</v>
      </c>
      <c r="S31" s="57" t="s">
        <v>125</v>
      </c>
      <c r="T31" s="57" t="s">
        <v>125</v>
      </c>
      <c r="U31" s="57" t="s">
        <v>125</v>
      </c>
      <c r="V31" s="57" t="s">
        <v>125</v>
      </c>
      <c r="W31" s="57" t="s">
        <v>127</v>
      </c>
      <c r="X31" s="138" t="s">
        <v>126</v>
      </c>
      <c r="Y31" s="144">
        <f>COUNTIF(Table14[[#This Row],[Tch 1]:[Tch 20]],"*R*")</f>
        <v>4</v>
      </c>
      <c r="Z31" s="51">
        <f>COUNTIF(Table14[[#This Row],[Tch 1]:[Tch 20]],"*L*")</f>
        <v>3</v>
      </c>
      <c r="AA31" s="51">
        <f>COUNTIF(Table14[[#This Row],[Tch 1]:[Tch 20]],"*B*")</f>
        <v>13</v>
      </c>
      <c r="AB31" s="90">
        <f>SUM(Table14[[#This Row],[Right]]+Table14[[#This Row],[Left]]+Table14[[#This Row],[Both]])</f>
        <v>20</v>
      </c>
    </row>
    <row r="32" spans="1:28">
      <c r="A32" s="16" t="s">
        <v>38</v>
      </c>
      <c r="B32" s="16">
        <v>2</v>
      </c>
      <c r="C32" s="16" t="s">
        <v>62</v>
      </c>
      <c r="D32" s="7" t="s">
        <v>128</v>
      </c>
      <c r="E32" s="180" t="s">
        <v>127</v>
      </c>
      <c r="F32" s="56" t="s">
        <v>125</v>
      </c>
      <c r="G32" s="56" t="s">
        <v>127</v>
      </c>
      <c r="H32" s="56" t="s">
        <v>126</v>
      </c>
      <c r="I32" s="56" t="s">
        <v>125</v>
      </c>
      <c r="J32" s="56" t="s">
        <v>127</v>
      </c>
      <c r="K32" s="56" t="s">
        <v>127</v>
      </c>
      <c r="L32" s="56" t="s">
        <v>126</v>
      </c>
      <c r="M32" s="56" t="s">
        <v>126</v>
      </c>
      <c r="N32" s="56" t="s">
        <v>126</v>
      </c>
      <c r="O32" s="56" t="s">
        <v>125</v>
      </c>
      <c r="P32" s="56" t="s">
        <v>125</v>
      </c>
      <c r="Q32" s="56" t="s">
        <v>126</v>
      </c>
      <c r="R32" s="56" t="s">
        <v>126</v>
      </c>
      <c r="S32" s="56" t="s">
        <v>127</v>
      </c>
      <c r="T32" s="56" t="s">
        <v>126</v>
      </c>
      <c r="U32" s="56" t="s">
        <v>125</v>
      </c>
      <c r="V32" s="56" t="s">
        <v>126</v>
      </c>
      <c r="W32" s="56" t="s">
        <v>127</v>
      </c>
      <c r="X32" s="137" t="s">
        <v>125</v>
      </c>
      <c r="Y32" s="143">
        <f>COUNTIF(Table14[[#This Row],[Tch 1]:[Tch 20]],"*R*")</f>
        <v>6</v>
      </c>
      <c r="Z32" s="16">
        <f>COUNTIF(Table14[[#This Row],[Tch 1]:[Tch 20]],"*L*")</f>
        <v>8</v>
      </c>
      <c r="AA32" s="16">
        <f>COUNTIF(Table14[[#This Row],[Tch 1]:[Tch 20]],"*B*")</f>
        <v>6</v>
      </c>
      <c r="AB32" s="89">
        <f>SUM(Table14[[#This Row],[Right]]+Table14[[#This Row],[Left]]+Table14[[#This Row],[Both]])</f>
        <v>20</v>
      </c>
    </row>
    <row r="33" spans="1:28">
      <c r="A33" s="54" t="s">
        <v>38</v>
      </c>
      <c r="B33" s="54">
        <v>2</v>
      </c>
      <c r="C33" s="54" t="s">
        <v>62</v>
      </c>
      <c r="D33" s="178" t="s">
        <v>129</v>
      </c>
      <c r="E33" s="182" t="s">
        <v>125</v>
      </c>
      <c r="F33" s="58" t="s">
        <v>126</v>
      </c>
      <c r="G33" s="58" t="s">
        <v>126</v>
      </c>
      <c r="H33" s="58" t="s">
        <v>125</v>
      </c>
      <c r="I33" s="58" t="s">
        <v>126</v>
      </c>
      <c r="J33" s="58" t="s">
        <v>125</v>
      </c>
      <c r="K33" s="58" t="s">
        <v>125</v>
      </c>
      <c r="L33" s="58" t="s">
        <v>125</v>
      </c>
      <c r="M33" s="58" t="s">
        <v>125</v>
      </c>
      <c r="N33" s="58" t="s">
        <v>126</v>
      </c>
      <c r="O33" s="58" t="s">
        <v>126</v>
      </c>
      <c r="P33" s="58" t="s">
        <v>125</v>
      </c>
      <c r="Q33" s="58" t="s">
        <v>127</v>
      </c>
      <c r="R33" s="58" t="s">
        <v>125</v>
      </c>
      <c r="S33" s="58" t="s">
        <v>126</v>
      </c>
      <c r="T33" s="58" t="s">
        <v>125</v>
      </c>
      <c r="U33" s="58" t="s">
        <v>127</v>
      </c>
      <c r="V33" s="58" t="s">
        <v>126</v>
      </c>
      <c r="W33" s="58" t="s">
        <v>126</v>
      </c>
      <c r="X33" s="139" t="s">
        <v>127</v>
      </c>
      <c r="Y33" s="145">
        <f>COUNTIF(Table14[[#This Row],[Tch 1]:[Tch 20]],"*R*")</f>
        <v>3</v>
      </c>
      <c r="Z33" s="54">
        <f>COUNTIF(Table14[[#This Row],[Tch 1]:[Tch 20]],"*L*")</f>
        <v>8</v>
      </c>
      <c r="AA33" s="54">
        <f>COUNTIF(Table14[[#This Row],[Tch 1]:[Tch 20]],"*B*")</f>
        <v>9</v>
      </c>
      <c r="AB33" s="91">
        <f>SUM(Table14[[#This Row],[Right]]+Table14[[#This Row],[Left]]+Table14[[#This Row],[Both]])</f>
        <v>20</v>
      </c>
    </row>
    <row r="34" spans="1:28">
      <c r="A34" s="16" t="s">
        <v>39</v>
      </c>
      <c r="B34" s="16">
        <v>1</v>
      </c>
      <c r="C34" s="37" t="s">
        <v>63</v>
      </c>
      <c r="D34" s="7" t="s">
        <v>124</v>
      </c>
      <c r="E34" s="180" t="s">
        <v>126</v>
      </c>
      <c r="F34" s="56" t="s">
        <v>126</v>
      </c>
      <c r="G34" s="56" t="s">
        <v>126</v>
      </c>
      <c r="H34" s="56" t="s">
        <v>127</v>
      </c>
      <c r="I34" s="56" t="s">
        <v>125</v>
      </c>
      <c r="J34" s="56" t="s">
        <v>126</v>
      </c>
      <c r="K34" s="56" t="s">
        <v>127</v>
      </c>
      <c r="L34" s="56" t="s">
        <v>125</v>
      </c>
      <c r="M34" s="56" t="s">
        <v>125</v>
      </c>
      <c r="N34" s="56" t="s">
        <v>126</v>
      </c>
      <c r="O34" s="56" t="s">
        <v>127</v>
      </c>
      <c r="P34" s="56" t="s">
        <v>126</v>
      </c>
      <c r="Q34" s="56" t="s">
        <v>125</v>
      </c>
      <c r="R34" s="56" t="s">
        <v>127</v>
      </c>
      <c r="S34" s="56" t="s">
        <v>126</v>
      </c>
      <c r="T34" s="56" t="s">
        <v>126</v>
      </c>
      <c r="U34" s="56" t="s">
        <v>127</v>
      </c>
      <c r="V34" s="56" t="s">
        <v>125</v>
      </c>
      <c r="W34" s="56" t="s">
        <v>125</v>
      </c>
      <c r="X34" s="137" t="s">
        <v>125</v>
      </c>
      <c r="Y34" s="143">
        <f>COUNTIF(Table14[[#This Row],[Tch 1]:[Tch 20]],"*R*")</f>
        <v>5</v>
      </c>
      <c r="Z34" s="16">
        <f>COUNTIF(Table14[[#This Row],[Tch 1]:[Tch 20]],"*L*")</f>
        <v>8</v>
      </c>
      <c r="AA34" s="16">
        <f>COUNTIF(Table14[[#This Row],[Tch 1]:[Tch 20]],"*B*")</f>
        <v>7</v>
      </c>
      <c r="AB34" s="89">
        <f>SUM(Table14[[#This Row],[Right]]+Table14[[#This Row],[Left]]+Table14[[#This Row],[Both]])</f>
        <v>20</v>
      </c>
    </row>
    <row r="35" spans="1:28">
      <c r="A35" s="16" t="s">
        <v>39</v>
      </c>
      <c r="B35" s="16">
        <v>1</v>
      </c>
      <c r="C35" s="37" t="s">
        <v>63</v>
      </c>
      <c r="D35" s="7" t="s">
        <v>128</v>
      </c>
      <c r="E35" s="180" t="s">
        <v>126</v>
      </c>
      <c r="F35" s="56" t="s">
        <v>126</v>
      </c>
      <c r="G35" s="56" t="s">
        <v>125</v>
      </c>
      <c r="H35" s="56" t="s">
        <v>126</v>
      </c>
      <c r="I35" s="56" t="s">
        <v>125</v>
      </c>
      <c r="J35" s="56" t="s">
        <v>127</v>
      </c>
      <c r="K35" s="56" t="s">
        <v>126</v>
      </c>
      <c r="L35" s="56" t="s">
        <v>126</v>
      </c>
      <c r="M35" s="56" t="s">
        <v>127</v>
      </c>
      <c r="N35" s="56" t="s">
        <v>126</v>
      </c>
      <c r="O35" s="56" t="s">
        <v>125</v>
      </c>
      <c r="P35" s="56" t="s">
        <v>126</v>
      </c>
      <c r="Q35" s="56" t="s">
        <v>126</v>
      </c>
      <c r="R35" s="56" t="s">
        <v>126</v>
      </c>
      <c r="S35" s="56" t="s">
        <v>125</v>
      </c>
      <c r="T35" s="56" t="s">
        <v>126</v>
      </c>
      <c r="U35" s="56" t="s">
        <v>126</v>
      </c>
      <c r="V35" s="56" t="s">
        <v>126</v>
      </c>
      <c r="W35" s="56" t="s">
        <v>125</v>
      </c>
      <c r="X35" s="137" t="s">
        <v>126</v>
      </c>
      <c r="Y35" s="143">
        <f>COUNTIF(Table14[[#This Row],[Tch 1]:[Tch 20]],"*R*")</f>
        <v>2</v>
      </c>
      <c r="Z35" s="16">
        <f>COUNTIF(Table14[[#This Row],[Tch 1]:[Tch 20]],"*L*")</f>
        <v>13</v>
      </c>
      <c r="AA35" s="16">
        <f>COUNTIF(Table14[[#This Row],[Tch 1]:[Tch 20]],"*B*")</f>
        <v>5</v>
      </c>
      <c r="AB35" s="89">
        <f>SUM(Table14[[#This Row],[Right]]+Table14[[#This Row],[Left]]+Table14[[#This Row],[Both]])</f>
        <v>20</v>
      </c>
    </row>
    <row r="36" spans="1:28">
      <c r="A36" s="16" t="s">
        <v>39</v>
      </c>
      <c r="B36" s="16">
        <v>1</v>
      </c>
      <c r="C36" s="37" t="s">
        <v>63</v>
      </c>
      <c r="D36" s="7" t="s">
        <v>129</v>
      </c>
      <c r="E36" s="180" t="s">
        <v>126</v>
      </c>
      <c r="F36" s="56" t="s">
        <v>126</v>
      </c>
      <c r="G36" s="56" t="s">
        <v>126</v>
      </c>
      <c r="H36" s="56" t="s">
        <v>126</v>
      </c>
      <c r="I36" s="56" t="s">
        <v>125</v>
      </c>
      <c r="J36" s="56" t="s">
        <v>126</v>
      </c>
      <c r="K36" s="56" t="s">
        <v>125</v>
      </c>
      <c r="L36" s="56" t="s">
        <v>126</v>
      </c>
      <c r="M36" s="56" t="s">
        <v>126</v>
      </c>
      <c r="N36" s="56" t="s">
        <v>126</v>
      </c>
      <c r="O36" s="56" t="s">
        <v>125</v>
      </c>
      <c r="P36" s="56" t="s">
        <v>126</v>
      </c>
      <c r="Q36" s="56" t="s">
        <v>127</v>
      </c>
      <c r="R36" s="56" t="s">
        <v>126</v>
      </c>
      <c r="S36" s="56" t="s">
        <v>125</v>
      </c>
      <c r="T36" s="56" t="s">
        <v>126</v>
      </c>
      <c r="U36" s="56" t="s">
        <v>127</v>
      </c>
      <c r="V36" s="56" t="s">
        <v>126</v>
      </c>
      <c r="W36" s="56" t="s">
        <v>126</v>
      </c>
      <c r="X36" s="137" t="s">
        <v>126</v>
      </c>
      <c r="Y36" s="143">
        <f>COUNTIF(Table14[[#This Row],[Tch 1]:[Tch 20]],"*R*")</f>
        <v>2</v>
      </c>
      <c r="Z36" s="16">
        <f>COUNTIF(Table14[[#This Row],[Tch 1]:[Tch 20]],"*L*")</f>
        <v>14</v>
      </c>
      <c r="AA36" s="16">
        <f>COUNTIF(Table14[[#This Row],[Tch 1]:[Tch 20]],"*B*")</f>
        <v>4</v>
      </c>
      <c r="AB36" s="89">
        <f>SUM(Table14[[#This Row],[Right]]+Table14[[#This Row],[Left]]+Table14[[#This Row],[Both]])</f>
        <v>20</v>
      </c>
    </row>
    <row r="37" spans="1:28">
      <c r="A37" s="51" t="s">
        <v>40</v>
      </c>
      <c r="B37" s="51">
        <v>2</v>
      </c>
      <c r="C37" s="51" t="s">
        <v>62</v>
      </c>
      <c r="D37" s="177" t="s">
        <v>124</v>
      </c>
      <c r="E37" s="181" t="s">
        <v>127</v>
      </c>
      <c r="F37" s="57" t="s">
        <v>126</v>
      </c>
      <c r="G37" s="57" t="s">
        <v>125</v>
      </c>
      <c r="H37" s="57" t="s">
        <v>126</v>
      </c>
      <c r="I37" s="57" t="s">
        <v>127</v>
      </c>
      <c r="J37" s="57" t="s">
        <v>126</v>
      </c>
      <c r="K37" s="57" t="s">
        <v>127</v>
      </c>
      <c r="L37" s="57" t="s">
        <v>125</v>
      </c>
      <c r="M37" s="57" t="s">
        <v>125</v>
      </c>
      <c r="N37" s="57" t="s">
        <v>127</v>
      </c>
      <c r="O37" s="57" t="s">
        <v>125</v>
      </c>
      <c r="P37" s="57" t="s">
        <v>125</v>
      </c>
      <c r="Q37" s="57" t="s">
        <v>125</v>
      </c>
      <c r="R37" s="57" t="s">
        <v>125</v>
      </c>
      <c r="S37" s="57" t="s">
        <v>125</v>
      </c>
      <c r="T37" s="57" t="s">
        <v>125</v>
      </c>
      <c r="U37" s="57" t="s">
        <v>125</v>
      </c>
      <c r="V37" s="57" t="s">
        <v>126</v>
      </c>
      <c r="W37" s="57" t="s">
        <v>125</v>
      </c>
      <c r="X37" s="138" t="s">
        <v>125</v>
      </c>
      <c r="Y37" s="144">
        <f>COUNTIF(Table14[[#This Row],[Tch 1]:[Tch 20]],"*R*")</f>
        <v>4</v>
      </c>
      <c r="Z37" s="51">
        <f>COUNTIF(Table14[[#This Row],[Tch 1]:[Tch 20]],"*L*")</f>
        <v>4</v>
      </c>
      <c r="AA37" s="51">
        <f>COUNTIF(Table14[[#This Row],[Tch 1]:[Tch 20]],"*B*")</f>
        <v>12</v>
      </c>
      <c r="AB37" s="90">
        <f>SUM(Table14[[#This Row],[Right]]+Table14[[#This Row],[Left]]+Table14[[#This Row],[Both]])</f>
        <v>20</v>
      </c>
    </row>
    <row r="38" spans="1:28">
      <c r="A38" s="16" t="s">
        <v>40</v>
      </c>
      <c r="B38" s="16">
        <v>2</v>
      </c>
      <c r="C38" s="16" t="s">
        <v>62</v>
      </c>
      <c r="D38" s="7" t="s">
        <v>128</v>
      </c>
      <c r="E38" s="180" t="s">
        <v>22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137"/>
      <c r="Y38" s="143">
        <f>COUNTIF(Table14[[#This Row],[Tch 1]:[Tch 20]],"*R*")</f>
        <v>0</v>
      </c>
      <c r="Z38" s="16">
        <f>COUNTIF(Table14[[#This Row],[Tch 1]:[Tch 20]],"*L*")</f>
        <v>0</v>
      </c>
      <c r="AA38" s="16">
        <f>COUNTIF(Table14[[#This Row],[Tch 1]:[Tch 20]],"*B*")</f>
        <v>0</v>
      </c>
      <c r="AB38" s="89">
        <f>SUM(Table14[[#This Row],[Right]]+Table14[[#This Row],[Left]]+Table14[[#This Row],[Both]])</f>
        <v>0</v>
      </c>
    </row>
    <row r="39" spans="1:28">
      <c r="A39" s="54" t="s">
        <v>40</v>
      </c>
      <c r="B39" s="54">
        <v>2</v>
      </c>
      <c r="C39" s="54" t="s">
        <v>62</v>
      </c>
      <c r="D39" s="178" t="s">
        <v>129</v>
      </c>
      <c r="E39" s="182" t="s">
        <v>126</v>
      </c>
      <c r="F39" s="58" t="s">
        <v>125</v>
      </c>
      <c r="G39" s="58" t="s">
        <v>127</v>
      </c>
      <c r="H39" s="58" t="s">
        <v>127</v>
      </c>
      <c r="I39" s="58" t="s">
        <v>127</v>
      </c>
      <c r="J39" s="58" t="s">
        <v>126</v>
      </c>
      <c r="K39" s="58" t="s">
        <v>126</v>
      </c>
      <c r="L39" s="58" t="s">
        <v>126</v>
      </c>
      <c r="M39" s="58" t="s">
        <v>125</v>
      </c>
      <c r="N39" s="58" t="s">
        <v>125</v>
      </c>
      <c r="O39" s="58" t="s">
        <v>125</v>
      </c>
      <c r="P39" s="58" t="s">
        <v>125</v>
      </c>
      <c r="Q39" s="58" t="s">
        <v>125</v>
      </c>
      <c r="R39" s="58" t="s">
        <v>125</v>
      </c>
      <c r="S39" s="58" t="s">
        <v>127</v>
      </c>
      <c r="T39" s="58" t="s">
        <v>126</v>
      </c>
      <c r="U39" s="58" t="s">
        <v>125</v>
      </c>
      <c r="V39" s="58" t="s">
        <v>127</v>
      </c>
      <c r="W39" s="58" t="s">
        <v>126</v>
      </c>
      <c r="X39" s="139" t="s">
        <v>125</v>
      </c>
      <c r="Y39" s="145">
        <f>COUNTIF(Table14[[#This Row],[Tch 1]:[Tch 20]],"*R*")</f>
        <v>5</v>
      </c>
      <c r="Z39" s="54">
        <f>COUNTIF(Table14[[#This Row],[Tch 1]:[Tch 20]],"*L*")</f>
        <v>6</v>
      </c>
      <c r="AA39" s="54">
        <f>COUNTIF(Table14[[#This Row],[Tch 1]:[Tch 20]],"*B*")</f>
        <v>9</v>
      </c>
      <c r="AB39" s="91">
        <f>SUM(Table14[[#This Row],[Right]]+Table14[[#This Row],[Left]]+Table14[[#This Row],[Both]])</f>
        <v>20</v>
      </c>
    </row>
    <row r="40" spans="1:28">
      <c r="A40" s="16" t="s">
        <v>41</v>
      </c>
      <c r="B40" s="16">
        <v>1</v>
      </c>
      <c r="C40" s="37" t="s">
        <v>63</v>
      </c>
      <c r="D40" s="7" t="s">
        <v>124</v>
      </c>
      <c r="E40" s="180" t="s">
        <v>126</v>
      </c>
      <c r="F40" s="56" t="s">
        <v>127</v>
      </c>
      <c r="G40" s="56" t="s">
        <v>125</v>
      </c>
      <c r="H40" s="56" t="s">
        <v>125</v>
      </c>
      <c r="I40" s="56" t="s">
        <v>125</v>
      </c>
      <c r="J40" s="56" t="s">
        <v>127</v>
      </c>
      <c r="K40" s="56" t="s">
        <v>126</v>
      </c>
      <c r="L40" s="56" t="s">
        <v>125</v>
      </c>
      <c r="M40" s="56" t="s">
        <v>126</v>
      </c>
      <c r="N40" s="56" t="s">
        <v>126</v>
      </c>
      <c r="O40" s="56" t="s">
        <v>127</v>
      </c>
      <c r="P40" s="56" t="s">
        <v>125</v>
      </c>
      <c r="Q40" s="56" t="s">
        <v>126</v>
      </c>
      <c r="R40" s="56" t="s">
        <v>127</v>
      </c>
      <c r="S40" s="56" t="s">
        <v>125</v>
      </c>
      <c r="T40" s="56" t="s">
        <v>126</v>
      </c>
      <c r="U40" s="56" t="s">
        <v>125</v>
      </c>
      <c r="V40" s="56" t="s">
        <v>125</v>
      </c>
      <c r="W40" s="56" t="s">
        <v>126</v>
      </c>
      <c r="X40" s="137" t="s">
        <v>125</v>
      </c>
      <c r="Y40" s="143">
        <f>COUNTIF(Table14[[#This Row],[Tch 1]:[Tch 20]],"*R*")</f>
        <v>4</v>
      </c>
      <c r="Z40" s="16">
        <f>COUNTIF(Table14[[#This Row],[Tch 1]:[Tch 20]],"*L*")</f>
        <v>7</v>
      </c>
      <c r="AA40" s="16">
        <f>COUNTIF(Table14[[#This Row],[Tch 1]:[Tch 20]],"*B*")</f>
        <v>9</v>
      </c>
      <c r="AB40" s="89">
        <f>SUM(Table14[[#This Row],[Right]]+Table14[[#This Row],[Left]]+Table14[[#This Row],[Both]])</f>
        <v>20</v>
      </c>
    </row>
    <row r="41" spans="1:28">
      <c r="A41" s="16" t="s">
        <v>41</v>
      </c>
      <c r="B41" s="16">
        <v>1</v>
      </c>
      <c r="C41" s="37" t="s">
        <v>63</v>
      </c>
      <c r="D41" s="7" t="s">
        <v>128</v>
      </c>
      <c r="E41" s="180" t="s">
        <v>126</v>
      </c>
      <c r="F41" s="56" t="s">
        <v>127</v>
      </c>
      <c r="G41" s="56" t="s">
        <v>126</v>
      </c>
      <c r="H41" s="56" t="s">
        <v>126</v>
      </c>
      <c r="I41" s="56" t="s">
        <v>127</v>
      </c>
      <c r="J41" s="56" t="s">
        <v>126</v>
      </c>
      <c r="K41" s="56" t="s">
        <v>125</v>
      </c>
      <c r="L41" s="56" t="s">
        <v>125</v>
      </c>
      <c r="M41" s="56" t="s">
        <v>126</v>
      </c>
      <c r="N41" s="56" t="s">
        <v>126</v>
      </c>
      <c r="O41" s="56" t="s">
        <v>127</v>
      </c>
      <c r="P41" s="56" t="s">
        <v>125</v>
      </c>
      <c r="Q41" s="56" t="s">
        <v>126</v>
      </c>
      <c r="R41" s="56" t="s">
        <v>127</v>
      </c>
      <c r="S41" s="56" t="s">
        <v>126</v>
      </c>
      <c r="T41" s="56" t="s">
        <v>126</v>
      </c>
      <c r="U41" s="56" t="s">
        <v>125</v>
      </c>
      <c r="V41" s="56" t="s">
        <v>125</v>
      </c>
      <c r="W41" s="56" t="s">
        <v>126</v>
      </c>
      <c r="X41" s="137" t="s">
        <v>125</v>
      </c>
      <c r="Y41" s="143">
        <f>COUNTIF(Table14[[#This Row],[Tch 1]:[Tch 20]],"*R*")</f>
        <v>4</v>
      </c>
      <c r="Z41" s="16">
        <f>COUNTIF(Table14[[#This Row],[Tch 1]:[Tch 20]],"*L*")</f>
        <v>10</v>
      </c>
      <c r="AA41" s="16">
        <f>COUNTIF(Table14[[#This Row],[Tch 1]:[Tch 20]],"*B*")</f>
        <v>6</v>
      </c>
      <c r="AB41" s="89">
        <f>SUM(Table14[[#This Row],[Right]]+Table14[[#This Row],[Left]]+Table14[[#This Row],[Both]])</f>
        <v>20</v>
      </c>
    </row>
    <row r="42" spans="1:28">
      <c r="A42" s="16" t="s">
        <v>41</v>
      </c>
      <c r="B42" s="16">
        <v>1</v>
      </c>
      <c r="C42" s="99" t="s">
        <v>63</v>
      </c>
      <c r="D42" s="7" t="s">
        <v>129</v>
      </c>
      <c r="E42" s="183" t="s">
        <v>125</v>
      </c>
      <c r="F42" s="59" t="s">
        <v>125</v>
      </c>
      <c r="G42" s="59" t="s">
        <v>126</v>
      </c>
      <c r="H42" s="59" t="s">
        <v>126</v>
      </c>
      <c r="I42" s="59" t="s">
        <v>125</v>
      </c>
      <c r="J42" s="59" t="s">
        <v>126</v>
      </c>
      <c r="K42" s="59" t="s">
        <v>126</v>
      </c>
      <c r="L42" s="59" t="s">
        <v>126</v>
      </c>
      <c r="M42" s="59" t="s">
        <v>127</v>
      </c>
      <c r="N42" s="59" t="s">
        <v>126</v>
      </c>
      <c r="O42" s="59" t="s">
        <v>126</v>
      </c>
      <c r="P42" s="59" t="s">
        <v>127</v>
      </c>
      <c r="Q42" s="59" t="s">
        <v>126</v>
      </c>
      <c r="R42" s="59" t="s">
        <v>125</v>
      </c>
      <c r="S42" s="59" t="s">
        <v>125</v>
      </c>
      <c r="T42" s="59" t="s">
        <v>126</v>
      </c>
      <c r="U42" s="59" t="s">
        <v>126</v>
      </c>
      <c r="V42" s="59"/>
      <c r="W42" s="59"/>
      <c r="X42" s="140"/>
      <c r="Y42" s="143">
        <f>COUNTIF(Table14[[#This Row],[Tch 1]:[Tch 20]],"*R*")</f>
        <v>2</v>
      </c>
      <c r="Z42" s="16">
        <f>COUNTIF(Table14[[#This Row],[Tch 1]:[Tch 20]],"*L*")</f>
        <v>10</v>
      </c>
      <c r="AA42" s="16">
        <f>COUNTIF(Table14[[#This Row],[Tch 1]:[Tch 20]],"*B*")</f>
        <v>5</v>
      </c>
      <c r="AB42" s="89">
        <f>SUM(Table14[[#This Row],[Right]]+Table14[[#This Row],[Left]]+Table14[[#This Row],[Both]])</f>
        <v>17</v>
      </c>
    </row>
    <row r="43" spans="1:28">
      <c r="A43" s="51" t="s">
        <v>42</v>
      </c>
      <c r="B43" s="51">
        <v>1</v>
      </c>
      <c r="C43" s="37" t="s">
        <v>63</v>
      </c>
      <c r="D43" s="177" t="s">
        <v>124</v>
      </c>
      <c r="E43" s="181" t="s">
        <v>126</v>
      </c>
      <c r="F43" s="57" t="s">
        <v>127</v>
      </c>
      <c r="G43" s="57" t="s">
        <v>125</v>
      </c>
      <c r="H43" s="57" t="s">
        <v>125</v>
      </c>
      <c r="I43" s="57" t="s">
        <v>125</v>
      </c>
      <c r="J43" s="57" t="s">
        <v>126</v>
      </c>
      <c r="K43" s="57" t="s">
        <v>127</v>
      </c>
      <c r="L43" s="57" t="s">
        <v>125</v>
      </c>
      <c r="M43" s="57" t="s">
        <v>125</v>
      </c>
      <c r="N43" s="57" t="s">
        <v>125</v>
      </c>
      <c r="O43" s="57" t="s">
        <v>126</v>
      </c>
      <c r="P43" s="57" t="s">
        <v>127</v>
      </c>
      <c r="Q43" s="57" t="s">
        <v>126</v>
      </c>
      <c r="R43" s="57" t="s">
        <v>125</v>
      </c>
      <c r="S43" s="57" t="s">
        <v>125</v>
      </c>
      <c r="T43" s="57" t="s">
        <v>125</v>
      </c>
      <c r="U43" s="57" t="s">
        <v>125</v>
      </c>
      <c r="V43" s="57" t="s">
        <v>125</v>
      </c>
      <c r="W43" s="57" t="s">
        <v>125</v>
      </c>
      <c r="X43" s="138" t="s">
        <v>125</v>
      </c>
      <c r="Y43" s="144">
        <f>COUNTIF(Table14[[#This Row],[Tch 1]:[Tch 20]],"*R*")</f>
        <v>3</v>
      </c>
      <c r="Z43" s="51">
        <f>COUNTIF(Table14[[#This Row],[Tch 1]:[Tch 20]],"*L*")</f>
        <v>4</v>
      </c>
      <c r="AA43" s="51">
        <f>COUNTIF(Table14[[#This Row],[Tch 1]:[Tch 20]],"*B*")</f>
        <v>13</v>
      </c>
      <c r="AB43" s="90">
        <f>SUM(Table14[[#This Row],[Right]]+Table14[[#This Row],[Left]]+Table14[[#This Row],[Both]])</f>
        <v>20</v>
      </c>
    </row>
    <row r="44" spans="1:28">
      <c r="A44" s="16" t="s">
        <v>42</v>
      </c>
      <c r="B44" s="16">
        <v>1</v>
      </c>
      <c r="C44" s="37" t="s">
        <v>63</v>
      </c>
      <c r="D44" s="7" t="s">
        <v>128</v>
      </c>
      <c r="E44" s="180" t="s">
        <v>126</v>
      </c>
      <c r="F44" s="56" t="s">
        <v>125</v>
      </c>
      <c r="G44" s="56" t="s">
        <v>125</v>
      </c>
      <c r="H44" s="56" t="s">
        <v>125</v>
      </c>
      <c r="I44" s="56" t="s">
        <v>127</v>
      </c>
      <c r="J44" s="56" t="s">
        <v>126</v>
      </c>
      <c r="K44" s="56" t="s">
        <v>126</v>
      </c>
      <c r="L44" s="56" t="s">
        <v>125</v>
      </c>
      <c r="M44" s="56" t="s">
        <v>125</v>
      </c>
      <c r="N44" s="56" t="s">
        <v>125</v>
      </c>
      <c r="O44" s="56" t="s">
        <v>126</v>
      </c>
      <c r="P44" s="56" t="s">
        <v>125</v>
      </c>
      <c r="Q44" s="56" t="s">
        <v>125</v>
      </c>
      <c r="R44" s="56" t="s">
        <v>125</v>
      </c>
      <c r="S44" s="56" t="s">
        <v>125</v>
      </c>
      <c r="T44" s="56" t="s">
        <v>125</v>
      </c>
      <c r="U44" s="56" t="s">
        <v>125</v>
      </c>
      <c r="V44" s="56" t="s">
        <v>125</v>
      </c>
      <c r="W44" s="56" t="s">
        <v>125</v>
      </c>
      <c r="X44" s="137" t="s">
        <v>126</v>
      </c>
      <c r="Y44" s="143">
        <f>COUNTIF(Table14[[#This Row],[Tch 1]:[Tch 20]],"*R*")</f>
        <v>1</v>
      </c>
      <c r="Z44" s="16">
        <f>COUNTIF(Table14[[#This Row],[Tch 1]:[Tch 20]],"*L*")</f>
        <v>5</v>
      </c>
      <c r="AA44" s="16">
        <f>COUNTIF(Table14[[#This Row],[Tch 1]:[Tch 20]],"*B*")</f>
        <v>14</v>
      </c>
      <c r="AB44" s="89">
        <f>SUM(Table14[[#This Row],[Right]]+Table14[[#This Row],[Left]]+Table14[[#This Row],[Both]])</f>
        <v>20</v>
      </c>
    </row>
    <row r="45" spans="1:28">
      <c r="A45" s="54" t="s">
        <v>42</v>
      </c>
      <c r="B45" s="54">
        <v>1</v>
      </c>
      <c r="C45" s="99" t="s">
        <v>63</v>
      </c>
      <c r="D45" s="178" t="s">
        <v>129</v>
      </c>
      <c r="E45" s="182" t="s">
        <v>125</v>
      </c>
      <c r="F45" s="58" t="s">
        <v>126</v>
      </c>
      <c r="G45" s="58" t="s">
        <v>125</v>
      </c>
      <c r="H45" s="58" t="s">
        <v>125</v>
      </c>
      <c r="I45" s="58" t="s">
        <v>126</v>
      </c>
      <c r="J45" s="58" t="s">
        <v>125</v>
      </c>
      <c r="K45" s="58" t="s">
        <v>126</v>
      </c>
      <c r="L45" s="58" t="s">
        <v>126</v>
      </c>
      <c r="M45" s="58" t="s">
        <v>127</v>
      </c>
      <c r="N45" s="58" t="s">
        <v>127</v>
      </c>
      <c r="O45" s="58" t="s">
        <v>127</v>
      </c>
      <c r="P45" s="58" t="s">
        <v>125</v>
      </c>
      <c r="Q45" s="58" t="s">
        <v>126</v>
      </c>
      <c r="R45" s="58" t="s">
        <v>126</v>
      </c>
      <c r="S45" s="58" t="s">
        <v>127</v>
      </c>
      <c r="T45" s="58" t="s">
        <v>126</v>
      </c>
      <c r="U45" s="58" t="s">
        <v>126</v>
      </c>
      <c r="V45" s="58" t="s">
        <v>127</v>
      </c>
      <c r="W45" s="58" t="s">
        <v>126</v>
      </c>
      <c r="X45" s="139" t="s">
        <v>125</v>
      </c>
      <c r="Y45" s="145">
        <f>COUNTIF(Table14[[#This Row],[Tch 1]:[Tch 20]],"*R*")</f>
        <v>5</v>
      </c>
      <c r="Z45" s="54">
        <f>COUNTIF(Table14[[#This Row],[Tch 1]:[Tch 20]],"*L*")</f>
        <v>9</v>
      </c>
      <c r="AA45" s="54">
        <f>COUNTIF(Table14[[#This Row],[Tch 1]:[Tch 20]],"*B*")</f>
        <v>6</v>
      </c>
      <c r="AB45" s="91">
        <f>SUM(Table14[[#This Row],[Right]]+Table14[[#This Row],[Left]]+Table14[[#This Row],[Both]])</f>
        <v>20</v>
      </c>
    </row>
    <row r="46" spans="1:28">
      <c r="A46" s="16" t="s">
        <v>43</v>
      </c>
      <c r="B46" s="16">
        <v>2</v>
      </c>
      <c r="C46" s="16" t="s">
        <v>62</v>
      </c>
      <c r="D46" s="7" t="s">
        <v>124</v>
      </c>
      <c r="E46" s="180" t="s">
        <v>125</v>
      </c>
      <c r="F46" s="56" t="s">
        <v>125</v>
      </c>
      <c r="G46" s="56" t="s">
        <v>126</v>
      </c>
      <c r="H46" s="56" t="s">
        <v>127</v>
      </c>
      <c r="I46" s="56" t="s">
        <v>125</v>
      </c>
      <c r="J46" s="56" t="s">
        <v>126</v>
      </c>
      <c r="K46" s="56" t="s">
        <v>127</v>
      </c>
      <c r="L46" s="56" t="s">
        <v>125</v>
      </c>
      <c r="M46" s="56" t="s">
        <v>125</v>
      </c>
      <c r="N46" s="56" t="s">
        <v>125</v>
      </c>
      <c r="O46" s="56" t="s">
        <v>125</v>
      </c>
      <c r="P46" s="56" t="s">
        <v>126</v>
      </c>
      <c r="Q46" s="56" t="s">
        <v>127</v>
      </c>
      <c r="R46" s="56" t="s">
        <v>126</v>
      </c>
      <c r="S46" s="56" t="s">
        <v>125</v>
      </c>
      <c r="T46" s="56" t="s">
        <v>126</v>
      </c>
      <c r="U46" s="56" t="s">
        <v>127</v>
      </c>
      <c r="V46" s="56" t="s">
        <v>126</v>
      </c>
      <c r="W46" s="56" t="s">
        <v>127</v>
      </c>
      <c r="X46" s="137" t="s">
        <v>126</v>
      </c>
      <c r="Y46" s="143">
        <f>COUNTIF(Table14[[#This Row],[Tch 1]:[Tch 20]],"*R*")</f>
        <v>5</v>
      </c>
      <c r="Z46" s="16">
        <f>COUNTIF(Table14[[#This Row],[Tch 1]:[Tch 20]],"*L*")</f>
        <v>7</v>
      </c>
      <c r="AA46" s="16">
        <f>COUNTIF(Table14[[#This Row],[Tch 1]:[Tch 20]],"*B*")</f>
        <v>8</v>
      </c>
      <c r="AB46" s="89">
        <f>SUM(Table14[[#This Row],[Right]]+Table14[[#This Row],[Left]]+Table14[[#This Row],[Both]])</f>
        <v>20</v>
      </c>
    </row>
    <row r="47" spans="1:28">
      <c r="A47" s="16" t="s">
        <v>43</v>
      </c>
      <c r="B47" s="16">
        <v>2</v>
      </c>
      <c r="C47" s="16" t="s">
        <v>62</v>
      </c>
      <c r="D47" s="7" t="s">
        <v>128</v>
      </c>
      <c r="E47" s="180" t="s">
        <v>126</v>
      </c>
      <c r="F47" s="56" t="s">
        <v>127</v>
      </c>
      <c r="G47" s="56" t="s">
        <v>126</v>
      </c>
      <c r="H47" s="56" t="s">
        <v>125</v>
      </c>
      <c r="I47" s="56" t="s">
        <v>126</v>
      </c>
      <c r="J47" s="56" t="s">
        <v>125</v>
      </c>
      <c r="K47" s="56" t="s">
        <v>127</v>
      </c>
      <c r="L47" s="56" t="s">
        <v>126</v>
      </c>
      <c r="M47" s="56" t="s">
        <v>127</v>
      </c>
      <c r="N47" s="56" t="s">
        <v>125</v>
      </c>
      <c r="O47" s="56" t="s">
        <v>126</v>
      </c>
      <c r="P47" s="56" t="s">
        <v>126</v>
      </c>
      <c r="Q47" s="56" t="s">
        <v>127</v>
      </c>
      <c r="R47" s="56" t="s">
        <v>125</v>
      </c>
      <c r="S47" s="56" t="s">
        <v>127</v>
      </c>
      <c r="T47" s="56" t="s">
        <v>127</v>
      </c>
      <c r="U47" s="56"/>
      <c r="V47" s="56"/>
      <c r="W47" s="56"/>
      <c r="X47" s="137"/>
      <c r="Y47" s="143">
        <f>COUNTIF(Table14[[#This Row],[Tch 1]:[Tch 20]],"*R*")</f>
        <v>6</v>
      </c>
      <c r="Z47" s="16">
        <f>COUNTIF(Table14[[#This Row],[Tch 1]:[Tch 20]],"*L*")</f>
        <v>6</v>
      </c>
      <c r="AA47" s="16">
        <f>COUNTIF(Table14[[#This Row],[Tch 1]:[Tch 20]],"*B*")</f>
        <v>4</v>
      </c>
      <c r="AB47" s="89">
        <f>SUM(Table14[[#This Row],[Right]]+Table14[[#This Row],[Left]]+Table14[[#This Row],[Both]])</f>
        <v>16</v>
      </c>
    </row>
    <row r="48" spans="1:28">
      <c r="A48" s="51" t="s">
        <v>44</v>
      </c>
      <c r="B48" s="51">
        <v>2</v>
      </c>
      <c r="C48" s="51" t="s">
        <v>62</v>
      </c>
      <c r="D48" s="177" t="s">
        <v>124</v>
      </c>
      <c r="E48" s="181" t="s">
        <v>125</v>
      </c>
      <c r="F48" s="57" t="s">
        <v>126</v>
      </c>
      <c r="G48" s="57" t="s">
        <v>126</v>
      </c>
      <c r="H48" s="57" t="s">
        <v>127</v>
      </c>
      <c r="I48" s="57" t="s">
        <v>127</v>
      </c>
      <c r="J48" s="57" t="s">
        <v>126</v>
      </c>
      <c r="K48" s="57" t="s">
        <v>125</v>
      </c>
      <c r="L48" s="57" t="s">
        <v>125</v>
      </c>
      <c r="M48" s="57" t="s">
        <v>125</v>
      </c>
      <c r="N48" s="57" t="s">
        <v>125</v>
      </c>
      <c r="O48" s="57" t="s">
        <v>126</v>
      </c>
      <c r="P48" s="57" t="s">
        <v>127</v>
      </c>
      <c r="Q48" s="57" t="s">
        <v>126</v>
      </c>
      <c r="R48" s="57" t="s">
        <v>125</v>
      </c>
      <c r="S48" s="57" t="s">
        <v>126</v>
      </c>
      <c r="T48" s="57" t="s">
        <v>126</v>
      </c>
      <c r="U48" s="57" t="s">
        <v>125</v>
      </c>
      <c r="V48" s="57" t="s">
        <v>126</v>
      </c>
      <c r="W48" s="57" t="s">
        <v>127</v>
      </c>
      <c r="X48" s="138" t="s">
        <v>126</v>
      </c>
      <c r="Y48" s="144">
        <f>COUNTIF(Table14[[#This Row],[Tch 1]:[Tch 20]],"*R*")</f>
        <v>4</v>
      </c>
      <c r="Z48" s="51">
        <f>COUNTIF(Table14[[#This Row],[Tch 1]:[Tch 20]],"*L*")</f>
        <v>9</v>
      </c>
      <c r="AA48" s="51">
        <f>COUNTIF(Table14[[#This Row],[Tch 1]:[Tch 20]],"*B*")</f>
        <v>7</v>
      </c>
      <c r="AB48" s="90">
        <f>SUM(Table14[[#This Row],[Right]]+Table14[[#This Row],[Left]]+Table14[[#This Row],[Both]])</f>
        <v>20</v>
      </c>
    </row>
    <row r="49" spans="1:28">
      <c r="A49" s="14" t="s">
        <v>44</v>
      </c>
      <c r="B49" s="16">
        <v>2</v>
      </c>
      <c r="C49" s="16" t="s">
        <v>62</v>
      </c>
      <c r="D49" s="7" t="s">
        <v>128</v>
      </c>
      <c r="E49" s="183" t="s">
        <v>125</v>
      </c>
      <c r="F49" s="59" t="s">
        <v>125</v>
      </c>
      <c r="G49" s="59" t="s">
        <v>125</v>
      </c>
      <c r="H49" s="59" t="s">
        <v>127</v>
      </c>
      <c r="I49" s="59" t="s">
        <v>125</v>
      </c>
      <c r="J49" s="59" t="s">
        <v>127</v>
      </c>
      <c r="K49" s="59" t="s">
        <v>127</v>
      </c>
      <c r="L49" s="59" t="s">
        <v>125</v>
      </c>
      <c r="M49" s="59" t="s">
        <v>125</v>
      </c>
      <c r="N49" s="59" t="s">
        <v>125</v>
      </c>
      <c r="O49" s="59" t="s">
        <v>125</v>
      </c>
      <c r="P49" s="59" t="s">
        <v>127</v>
      </c>
      <c r="Q49" s="56" t="s">
        <v>125</v>
      </c>
      <c r="R49" s="56" t="s">
        <v>126</v>
      </c>
      <c r="S49" s="56" t="s">
        <v>127</v>
      </c>
      <c r="T49" s="56" t="s">
        <v>125</v>
      </c>
      <c r="U49" s="56" t="s">
        <v>126</v>
      </c>
      <c r="V49" s="56" t="s">
        <v>125</v>
      </c>
      <c r="W49" s="56" t="s">
        <v>127</v>
      </c>
      <c r="X49" s="140" t="s">
        <v>127</v>
      </c>
      <c r="Y49" s="143">
        <f>COUNTIF(Table14[[#This Row],[Tch 1]:[Tch 20]],"*R*")</f>
        <v>7</v>
      </c>
      <c r="Z49" s="16">
        <f>COUNTIF(Table14[[#This Row],[Tch 1]:[Tch 20]],"*L*")</f>
        <v>2</v>
      </c>
      <c r="AA49" s="16">
        <f>COUNTIF(Table14[[#This Row],[Tch 1]:[Tch 20]],"*B*")</f>
        <v>11</v>
      </c>
      <c r="AB49" s="89">
        <f>SUM(Table14[[#This Row],[Right]]+Table14[[#This Row],[Left]]+Table14[[#This Row],[Both]])</f>
        <v>20</v>
      </c>
    </row>
    <row r="50" spans="1:28">
      <c r="A50" s="54" t="s">
        <v>44</v>
      </c>
      <c r="B50" s="54">
        <v>2</v>
      </c>
      <c r="C50" s="54" t="s">
        <v>62</v>
      </c>
      <c r="D50" s="178" t="s">
        <v>129</v>
      </c>
      <c r="E50" s="182" t="s">
        <v>127</v>
      </c>
      <c r="F50" s="58" t="s">
        <v>127</v>
      </c>
      <c r="G50" s="58" t="s">
        <v>127</v>
      </c>
      <c r="H50" s="58" t="s">
        <v>126</v>
      </c>
      <c r="I50" s="58" t="s">
        <v>125</v>
      </c>
      <c r="J50" s="58" t="s">
        <v>125</v>
      </c>
      <c r="K50" s="58" t="s">
        <v>125</v>
      </c>
      <c r="L50" s="58" t="s">
        <v>125</v>
      </c>
      <c r="M50" s="58" t="s">
        <v>125</v>
      </c>
      <c r="N50" s="58" t="s">
        <v>125</v>
      </c>
      <c r="O50" s="58" t="s">
        <v>125</v>
      </c>
      <c r="P50" s="58" t="s">
        <v>125</v>
      </c>
      <c r="Q50" s="58" t="s">
        <v>126</v>
      </c>
      <c r="R50" s="58" t="s">
        <v>125</v>
      </c>
      <c r="S50" s="58" t="s">
        <v>126</v>
      </c>
      <c r="T50" s="58" t="s">
        <v>127</v>
      </c>
      <c r="U50" s="58" t="s">
        <v>125</v>
      </c>
      <c r="V50" s="58" t="s">
        <v>125</v>
      </c>
      <c r="W50" s="58" t="s">
        <v>125</v>
      </c>
      <c r="X50" s="139" t="s">
        <v>125</v>
      </c>
      <c r="Y50" s="145">
        <f>COUNTIF(Table14[[#This Row],[Tch 1]:[Tch 20]],"*R*")</f>
        <v>4</v>
      </c>
      <c r="Z50" s="54">
        <f>COUNTIF(Table14[[#This Row],[Tch 1]:[Tch 20]],"*L*")</f>
        <v>3</v>
      </c>
      <c r="AA50" s="54">
        <f>COUNTIF(Table14[[#This Row],[Tch 1]:[Tch 20]],"*B*")</f>
        <v>13</v>
      </c>
      <c r="AB50" s="91">
        <f>SUM(Table14[[#This Row],[Right]]+Table14[[#This Row],[Left]]+Table14[[#This Row],[Both]])</f>
        <v>20</v>
      </c>
    </row>
    <row r="51" spans="1:28">
      <c r="A51" s="16" t="s">
        <v>45</v>
      </c>
      <c r="B51" s="16">
        <v>2</v>
      </c>
      <c r="C51" s="16" t="s">
        <v>62</v>
      </c>
      <c r="D51" s="7" t="s">
        <v>124</v>
      </c>
      <c r="E51" s="180" t="s">
        <v>127</v>
      </c>
      <c r="F51" s="56" t="s">
        <v>126</v>
      </c>
      <c r="G51" s="56" t="s">
        <v>127</v>
      </c>
      <c r="H51" s="56" t="s">
        <v>125</v>
      </c>
      <c r="I51" s="56" t="s">
        <v>125</v>
      </c>
      <c r="J51" s="56" t="s">
        <v>126</v>
      </c>
      <c r="K51" s="56" t="s">
        <v>127</v>
      </c>
      <c r="L51" s="56" t="s">
        <v>126</v>
      </c>
      <c r="M51" s="56" t="s">
        <v>127</v>
      </c>
      <c r="N51" s="56" t="s">
        <v>125</v>
      </c>
      <c r="O51" s="56" t="s">
        <v>127</v>
      </c>
      <c r="P51" s="56" t="s">
        <v>126</v>
      </c>
      <c r="Q51" s="56" t="s">
        <v>125</v>
      </c>
      <c r="R51" s="56" t="s">
        <v>125</v>
      </c>
      <c r="S51" s="56" t="s">
        <v>125</v>
      </c>
      <c r="T51" s="56" t="s">
        <v>127</v>
      </c>
      <c r="U51" s="56" t="s">
        <v>125</v>
      </c>
      <c r="V51" s="56" t="s">
        <v>126</v>
      </c>
      <c r="W51" s="56" t="s">
        <v>127</v>
      </c>
      <c r="X51" s="137" t="s">
        <v>125</v>
      </c>
      <c r="Y51" s="143">
        <f>COUNTIF(Table14[[#This Row],[Tch 1]:[Tch 20]],"*R*")</f>
        <v>7</v>
      </c>
      <c r="Z51" s="16">
        <f>COUNTIF(Table14[[#This Row],[Tch 1]:[Tch 20]],"*L*")</f>
        <v>5</v>
      </c>
      <c r="AA51" s="16">
        <f>COUNTIF(Table14[[#This Row],[Tch 1]:[Tch 20]],"*B*")</f>
        <v>8</v>
      </c>
      <c r="AB51" s="89">
        <f>SUM(Table14[[#This Row],[Right]]+Table14[[#This Row],[Left]]+Table14[[#This Row],[Both]])</f>
        <v>20</v>
      </c>
    </row>
    <row r="52" spans="1:28">
      <c r="A52" s="16" t="s">
        <v>45</v>
      </c>
      <c r="B52" s="16">
        <v>2</v>
      </c>
      <c r="C52" s="16" t="s">
        <v>62</v>
      </c>
      <c r="D52" s="7" t="s">
        <v>128</v>
      </c>
      <c r="E52" s="180" t="s">
        <v>126</v>
      </c>
      <c r="F52" s="56" t="s">
        <v>127</v>
      </c>
      <c r="G52" s="56" t="s">
        <v>127</v>
      </c>
      <c r="H52" s="56" t="s">
        <v>126</v>
      </c>
      <c r="I52" s="56" t="s">
        <v>127</v>
      </c>
      <c r="J52" s="56" t="s">
        <v>125</v>
      </c>
      <c r="K52" s="56" t="s">
        <v>125</v>
      </c>
      <c r="L52" s="56" t="s">
        <v>125</v>
      </c>
      <c r="M52" s="56" t="s">
        <v>125</v>
      </c>
      <c r="N52" s="56" t="s">
        <v>127</v>
      </c>
      <c r="O52" s="56" t="s">
        <v>126</v>
      </c>
      <c r="P52" s="56" t="s">
        <v>125</v>
      </c>
      <c r="Q52" s="56" t="s">
        <v>125</v>
      </c>
      <c r="R52" s="56" t="s">
        <v>125</v>
      </c>
      <c r="S52" s="56" t="s">
        <v>125</v>
      </c>
      <c r="T52" s="56" t="s">
        <v>125</v>
      </c>
      <c r="U52" s="56" t="s">
        <v>126</v>
      </c>
      <c r="V52" s="56" t="s">
        <v>127</v>
      </c>
      <c r="W52" s="56" t="s">
        <v>125</v>
      </c>
      <c r="X52" s="137" t="s">
        <v>125</v>
      </c>
      <c r="Y52" s="143">
        <f>COUNTIF(Table14[[#This Row],[Tch 1]:[Tch 20]],"*R*")</f>
        <v>5</v>
      </c>
      <c r="Z52" s="16">
        <f>COUNTIF(Table14[[#This Row],[Tch 1]:[Tch 20]],"*L*")</f>
        <v>4</v>
      </c>
      <c r="AA52" s="16">
        <f>COUNTIF(Table14[[#This Row],[Tch 1]:[Tch 20]],"*B*")</f>
        <v>11</v>
      </c>
      <c r="AB52" s="89">
        <f>SUM(Table14[[#This Row],[Right]]+Table14[[#This Row],[Left]]+Table14[[#This Row],[Both]])</f>
        <v>20</v>
      </c>
    </row>
    <row r="53" spans="1:28">
      <c r="A53" s="16" t="s">
        <v>45</v>
      </c>
      <c r="B53" s="16">
        <v>2</v>
      </c>
      <c r="C53" s="54" t="s">
        <v>62</v>
      </c>
      <c r="D53" s="7" t="s">
        <v>129</v>
      </c>
      <c r="E53" s="180" t="s">
        <v>127</v>
      </c>
      <c r="F53" s="56" t="s">
        <v>126</v>
      </c>
      <c r="G53" s="56" t="s">
        <v>125</v>
      </c>
      <c r="H53" s="56" t="s">
        <v>125</v>
      </c>
      <c r="I53" s="56" t="s">
        <v>125</v>
      </c>
      <c r="J53" s="56" t="s">
        <v>126</v>
      </c>
      <c r="K53" s="56" t="s">
        <v>125</v>
      </c>
      <c r="L53" s="56" t="s">
        <v>125</v>
      </c>
      <c r="M53" s="56" t="s">
        <v>126</v>
      </c>
      <c r="N53" s="56" t="s">
        <v>125</v>
      </c>
      <c r="O53" s="56" t="s">
        <v>127</v>
      </c>
      <c r="P53" s="56" t="s">
        <v>125</v>
      </c>
      <c r="Q53" s="56" t="s">
        <v>125</v>
      </c>
      <c r="R53" s="56" t="s">
        <v>127</v>
      </c>
      <c r="S53" s="56" t="s">
        <v>125</v>
      </c>
      <c r="T53" s="56" t="s">
        <v>126</v>
      </c>
      <c r="U53" s="56" t="s">
        <v>125</v>
      </c>
      <c r="V53" s="56" t="s">
        <v>125</v>
      </c>
      <c r="W53" s="56" t="s">
        <v>126</v>
      </c>
      <c r="X53" s="137" t="s">
        <v>125</v>
      </c>
      <c r="Y53" s="143">
        <f>COUNTIF(Table14[[#This Row],[Tch 1]:[Tch 20]],"*R*")</f>
        <v>3</v>
      </c>
      <c r="Z53" s="16">
        <f>COUNTIF(Table14[[#This Row],[Tch 1]:[Tch 20]],"*L*")</f>
        <v>5</v>
      </c>
      <c r="AA53" s="16">
        <f>COUNTIF(Table14[[#This Row],[Tch 1]:[Tch 20]],"*B*")</f>
        <v>12</v>
      </c>
      <c r="AB53" s="89">
        <f>SUM(Table14[[#This Row],[Right]]+Table14[[#This Row],[Left]]+Table14[[#This Row],[Both]])</f>
        <v>20</v>
      </c>
    </row>
    <row r="54" spans="1:28">
      <c r="A54" s="51" t="s">
        <v>46</v>
      </c>
      <c r="B54" s="51">
        <v>1</v>
      </c>
      <c r="C54" s="37" t="s">
        <v>63</v>
      </c>
      <c r="D54" s="177" t="s">
        <v>124</v>
      </c>
      <c r="E54" s="181" t="s">
        <v>125</v>
      </c>
      <c r="F54" s="57" t="s">
        <v>127</v>
      </c>
      <c r="G54" s="57" t="s">
        <v>126</v>
      </c>
      <c r="H54" s="57" t="s">
        <v>127</v>
      </c>
      <c r="I54" s="57" t="s">
        <v>125</v>
      </c>
      <c r="J54" s="57" t="s">
        <v>125</v>
      </c>
      <c r="K54" s="57" t="s">
        <v>125</v>
      </c>
      <c r="L54" s="57" t="s">
        <v>125</v>
      </c>
      <c r="M54" s="57" t="s">
        <v>125</v>
      </c>
      <c r="N54" s="57" t="s">
        <v>125</v>
      </c>
      <c r="O54" s="57" t="s">
        <v>125</v>
      </c>
      <c r="P54" s="57" t="s">
        <v>126</v>
      </c>
      <c r="Q54" s="57" t="s">
        <v>125</v>
      </c>
      <c r="R54" s="57" t="s">
        <v>126</v>
      </c>
      <c r="S54" s="57" t="s">
        <v>127</v>
      </c>
      <c r="T54" s="57" t="s">
        <v>125</v>
      </c>
      <c r="U54" s="57" t="s">
        <v>125</v>
      </c>
      <c r="V54" s="57" t="s">
        <v>126</v>
      </c>
      <c r="W54" s="57" t="s">
        <v>127</v>
      </c>
      <c r="X54" s="138" t="s">
        <v>125</v>
      </c>
      <c r="Y54" s="144">
        <f>COUNTIF(Table14[[#This Row],[Tch 1]:[Tch 20]],"*R*")</f>
        <v>4</v>
      </c>
      <c r="Z54" s="51">
        <f>COUNTIF(Table14[[#This Row],[Tch 1]:[Tch 20]],"*L*")</f>
        <v>4</v>
      </c>
      <c r="AA54" s="51">
        <f>COUNTIF(Table14[[#This Row],[Tch 1]:[Tch 20]],"*B*")</f>
        <v>12</v>
      </c>
      <c r="AB54" s="90">
        <f>SUM(Table14[[#This Row],[Right]]+Table14[[#This Row],[Left]]+Table14[[#This Row],[Both]])</f>
        <v>20</v>
      </c>
    </row>
    <row r="55" spans="1:28" ht="16.5" customHeight="1">
      <c r="A55" s="16" t="s">
        <v>46</v>
      </c>
      <c r="B55" s="16">
        <v>1</v>
      </c>
      <c r="C55" s="37" t="s">
        <v>63</v>
      </c>
      <c r="D55" s="7" t="s">
        <v>128</v>
      </c>
      <c r="E55" s="180" t="s">
        <v>127</v>
      </c>
      <c r="F55" s="56" t="s">
        <v>125</v>
      </c>
      <c r="G55" s="56" t="s">
        <v>125</v>
      </c>
      <c r="H55" s="56" t="s">
        <v>125</v>
      </c>
      <c r="I55" s="56" t="s">
        <v>125</v>
      </c>
      <c r="J55" s="56" t="s">
        <v>126</v>
      </c>
      <c r="K55" s="56" t="s">
        <v>125</v>
      </c>
      <c r="L55" s="56" t="s">
        <v>126</v>
      </c>
      <c r="M55" s="56" t="s">
        <v>126</v>
      </c>
      <c r="N55" s="56" t="s">
        <v>126</v>
      </c>
      <c r="O55" s="56" t="s">
        <v>126</v>
      </c>
      <c r="P55" s="56" t="s">
        <v>126</v>
      </c>
      <c r="Q55" s="56" t="s">
        <v>127</v>
      </c>
      <c r="R55" s="56" t="s">
        <v>126</v>
      </c>
      <c r="S55" s="56" t="s">
        <v>126</v>
      </c>
      <c r="T55" s="56" t="s">
        <v>126</v>
      </c>
      <c r="U55" s="56" t="s">
        <v>127</v>
      </c>
      <c r="V55" s="56" t="s">
        <v>126</v>
      </c>
      <c r="W55" s="56" t="s">
        <v>126</v>
      </c>
      <c r="X55" s="137" t="s">
        <v>127</v>
      </c>
      <c r="Y55" s="143">
        <f>COUNTIF(Table14[[#This Row],[Tch 1]:[Tch 20]],"*R*")</f>
        <v>4</v>
      </c>
      <c r="Z55" s="16">
        <f>COUNTIF(Table14[[#This Row],[Tch 1]:[Tch 20]],"*L*")</f>
        <v>11</v>
      </c>
      <c r="AA55" s="16">
        <f>COUNTIF(Table14[[#This Row],[Tch 1]:[Tch 20]],"*B*")</f>
        <v>5</v>
      </c>
      <c r="AB55" s="89">
        <f>SUM(Table14[[#This Row],[Right]]+Table14[[#This Row],[Left]]+Table14[[#This Row],[Both]])</f>
        <v>20</v>
      </c>
    </row>
    <row r="56" spans="1:28">
      <c r="A56" s="54" t="s">
        <v>46</v>
      </c>
      <c r="B56" s="54">
        <v>1</v>
      </c>
      <c r="C56" s="99" t="s">
        <v>63</v>
      </c>
      <c r="D56" s="178" t="s">
        <v>129</v>
      </c>
      <c r="E56" s="182" t="s">
        <v>126</v>
      </c>
      <c r="F56" s="58" t="s">
        <v>125</v>
      </c>
      <c r="G56" s="58" t="s">
        <v>126</v>
      </c>
      <c r="H56" s="58" t="s">
        <v>126</v>
      </c>
      <c r="I56" s="58" t="s">
        <v>126</v>
      </c>
      <c r="J56" s="58" t="s">
        <v>126</v>
      </c>
      <c r="K56" s="58" t="s">
        <v>125</v>
      </c>
      <c r="L56" s="58" t="s">
        <v>126</v>
      </c>
      <c r="M56" s="58" t="s">
        <v>126</v>
      </c>
      <c r="N56" s="58" t="s">
        <v>127</v>
      </c>
      <c r="O56" s="58" t="s">
        <v>126</v>
      </c>
      <c r="P56" s="58" t="s">
        <v>127</v>
      </c>
      <c r="Q56" s="58" t="s">
        <v>126</v>
      </c>
      <c r="R56" s="58" t="s">
        <v>126</v>
      </c>
      <c r="S56" s="58" t="s">
        <v>126</v>
      </c>
      <c r="T56" s="58" t="s">
        <v>125</v>
      </c>
      <c r="U56" s="58" t="s">
        <v>126</v>
      </c>
      <c r="V56" s="58" t="s">
        <v>127</v>
      </c>
      <c r="W56" s="58" t="s">
        <v>126</v>
      </c>
      <c r="X56" s="139" t="s">
        <v>127</v>
      </c>
      <c r="Y56" s="145">
        <f>COUNTIF(Table14[[#This Row],[Tch 1]:[Tch 20]],"*R*")</f>
        <v>4</v>
      </c>
      <c r="Z56" s="54">
        <f>COUNTIF(Table14[[#This Row],[Tch 1]:[Tch 20]],"*L*")</f>
        <v>13</v>
      </c>
      <c r="AA56" s="54">
        <f>COUNTIF(Table14[[#This Row],[Tch 1]:[Tch 20]],"*B*")</f>
        <v>3</v>
      </c>
      <c r="AB56" s="91">
        <f>SUM(Table14[[#This Row],[Right]]+Table14[[#This Row],[Left]]+Table14[[#This Row],[Both]])</f>
        <v>20</v>
      </c>
    </row>
    <row r="57" spans="1:28">
      <c r="A57" s="16" t="s">
        <v>47</v>
      </c>
      <c r="B57" s="16">
        <v>2</v>
      </c>
      <c r="C57" s="16" t="s">
        <v>62</v>
      </c>
      <c r="D57" s="7" t="s">
        <v>124</v>
      </c>
      <c r="E57" s="180" t="s">
        <v>126</v>
      </c>
      <c r="F57" s="56" t="s">
        <v>126</v>
      </c>
      <c r="G57" s="56" t="s">
        <v>126</v>
      </c>
      <c r="H57" s="56" t="s">
        <v>126</v>
      </c>
      <c r="I57" s="56" t="s">
        <v>125</v>
      </c>
      <c r="J57" s="56" t="s">
        <v>125</v>
      </c>
      <c r="K57" s="56" t="s">
        <v>127</v>
      </c>
      <c r="L57" s="56" t="s">
        <v>125</v>
      </c>
      <c r="M57" s="56" t="s">
        <v>125</v>
      </c>
      <c r="N57" s="56" t="s">
        <v>125</v>
      </c>
      <c r="O57" s="56" t="s">
        <v>125</v>
      </c>
      <c r="P57" s="56" t="s">
        <v>125</v>
      </c>
      <c r="Q57" s="56" t="s">
        <v>125</v>
      </c>
      <c r="R57" s="56" t="s">
        <v>125</v>
      </c>
      <c r="S57" s="56" t="s">
        <v>125</v>
      </c>
      <c r="T57" s="56" t="s">
        <v>125</v>
      </c>
      <c r="U57" s="56" t="s">
        <v>125</v>
      </c>
      <c r="V57" s="56" t="s">
        <v>125</v>
      </c>
      <c r="W57" s="56" t="s">
        <v>125</v>
      </c>
      <c r="X57" s="137" t="s">
        <v>127</v>
      </c>
      <c r="Y57" s="143">
        <f>COUNTIF(Table14[[#This Row],[Tch 1]:[Tch 20]],"*R*")</f>
        <v>2</v>
      </c>
      <c r="Z57" s="16">
        <f>COUNTIF(Table14[[#This Row],[Tch 1]:[Tch 20]],"*L*")</f>
        <v>4</v>
      </c>
      <c r="AA57" s="16">
        <f>COUNTIF(Table14[[#This Row],[Tch 1]:[Tch 20]],"*B*")</f>
        <v>14</v>
      </c>
      <c r="AB57" s="89">
        <f>SUM(Table14[[#This Row],[Right]]+Table14[[#This Row],[Left]]+Table14[[#This Row],[Both]])</f>
        <v>20</v>
      </c>
    </row>
    <row r="58" spans="1:28">
      <c r="A58" s="16" t="s">
        <v>47</v>
      </c>
      <c r="B58" s="16">
        <v>2</v>
      </c>
      <c r="C58" s="16" t="s">
        <v>62</v>
      </c>
      <c r="D58" s="7" t="s">
        <v>128</v>
      </c>
      <c r="E58" s="180" t="s">
        <v>125</v>
      </c>
      <c r="F58" s="56" t="s">
        <v>127</v>
      </c>
      <c r="G58" s="56" t="s">
        <v>126</v>
      </c>
      <c r="H58" s="56" t="s">
        <v>126</v>
      </c>
      <c r="I58" s="56" t="s">
        <v>126</v>
      </c>
      <c r="J58" s="56" t="s">
        <v>127</v>
      </c>
      <c r="K58" s="56" t="s">
        <v>125</v>
      </c>
      <c r="L58" s="56" t="s">
        <v>126</v>
      </c>
      <c r="M58" s="56" t="s">
        <v>127</v>
      </c>
      <c r="N58" s="56" t="s">
        <v>126</v>
      </c>
      <c r="O58" s="56" t="s">
        <v>126</v>
      </c>
      <c r="P58" s="56" t="s">
        <v>125</v>
      </c>
      <c r="Q58" s="56" t="s">
        <v>125</v>
      </c>
      <c r="R58" s="56" t="s">
        <v>125</v>
      </c>
      <c r="S58" s="56" t="s">
        <v>125</v>
      </c>
      <c r="T58" s="56" t="s">
        <v>125</v>
      </c>
      <c r="U58" s="56" t="s">
        <v>126</v>
      </c>
      <c r="V58" s="56" t="s">
        <v>127</v>
      </c>
      <c r="W58" s="56" t="s">
        <v>125</v>
      </c>
      <c r="X58" s="137" t="s">
        <v>125</v>
      </c>
      <c r="Y58" s="143">
        <f>COUNTIF(Table14[[#This Row],[Tch 1]:[Tch 20]],"*R*")</f>
        <v>4</v>
      </c>
      <c r="Z58" s="16">
        <f>COUNTIF(Table14[[#This Row],[Tch 1]:[Tch 20]],"*L*")</f>
        <v>7</v>
      </c>
      <c r="AA58" s="16">
        <f>COUNTIF(Table14[[#This Row],[Tch 1]:[Tch 20]],"*B*")</f>
        <v>9</v>
      </c>
      <c r="AB58" s="89">
        <f>SUM(Table14[[#This Row],[Right]]+Table14[[#This Row],[Left]]+Table14[[#This Row],[Both]])</f>
        <v>20</v>
      </c>
    </row>
    <row r="59" spans="1:28">
      <c r="A59" s="16" t="s">
        <v>47</v>
      </c>
      <c r="B59" s="16">
        <v>2</v>
      </c>
      <c r="C59" s="16" t="s">
        <v>62</v>
      </c>
      <c r="D59" s="7" t="s">
        <v>129</v>
      </c>
      <c r="E59" s="180" t="s">
        <v>127</v>
      </c>
      <c r="F59" s="56" t="s">
        <v>127</v>
      </c>
      <c r="G59" s="56" t="s">
        <v>127</v>
      </c>
      <c r="H59" s="56" t="s">
        <v>126</v>
      </c>
      <c r="I59" s="56" t="s">
        <v>126</v>
      </c>
      <c r="J59" s="56" t="s">
        <v>126</v>
      </c>
      <c r="K59" s="56" t="s">
        <v>125</v>
      </c>
      <c r="L59" s="56" t="s">
        <v>126</v>
      </c>
      <c r="M59" s="56" t="s">
        <v>126</v>
      </c>
      <c r="N59" s="56" t="s">
        <v>127</v>
      </c>
      <c r="O59" s="56" t="s">
        <v>126</v>
      </c>
      <c r="P59" s="56" t="s">
        <v>125</v>
      </c>
      <c r="Q59" s="56" t="s">
        <v>126</v>
      </c>
      <c r="R59" s="56" t="s">
        <v>125</v>
      </c>
      <c r="S59" s="56" t="s">
        <v>126</v>
      </c>
      <c r="T59" s="56" t="s">
        <v>125</v>
      </c>
      <c r="U59" s="56" t="s">
        <v>126</v>
      </c>
      <c r="V59" s="56" t="s">
        <v>126</v>
      </c>
      <c r="W59" s="56" t="s">
        <v>126</v>
      </c>
      <c r="X59" s="137" t="s">
        <v>127</v>
      </c>
      <c r="Y59" s="143">
        <f>COUNTIF(Table14[[#This Row],[Tch 1]:[Tch 20]],"*R*")</f>
        <v>5</v>
      </c>
      <c r="Z59" s="16">
        <f>COUNTIF(Table14[[#This Row],[Tch 1]:[Tch 20]],"*L*")</f>
        <v>11</v>
      </c>
      <c r="AA59" s="16">
        <f>COUNTIF(Table14[[#This Row],[Tch 1]:[Tch 20]],"*B*")</f>
        <v>4</v>
      </c>
      <c r="AB59" s="89">
        <f>SUM(Table14[[#This Row],[Right]]+Table14[[#This Row],[Left]]+Table14[[#This Row],[Both]])</f>
        <v>20</v>
      </c>
    </row>
    <row r="60" spans="1:28">
      <c r="A60" s="51" t="s">
        <v>48</v>
      </c>
      <c r="B60" s="51">
        <v>2</v>
      </c>
      <c r="C60" s="51" t="s">
        <v>62</v>
      </c>
      <c r="D60" s="177" t="s">
        <v>124</v>
      </c>
      <c r="E60" s="181" t="s">
        <v>126</v>
      </c>
      <c r="F60" s="57" t="s">
        <v>127</v>
      </c>
      <c r="G60" s="57" t="s">
        <v>125</v>
      </c>
      <c r="H60" s="57" t="s">
        <v>125</v>
      </c>
      <c r="I60" s="57" t="s">
        <v>125</v>
      </c>
      <c r="J60" s="57" t="s">
        <v>125</v>
      </c>
      <c r="K60" s="57" t="s">
        <v>125</v>
      </c>
      <c r="L60" s="57" t="s">
        <v>126</v>
      </c>
      <c r="M60" s="57" t="s">
        <v>125</v>
      </c>
      <c r="N60" s="57" t="s">
        <v>125</v>
      </c>
      <c r="O60" s="57" t="s">
        <v>126</v>
      </c>
      <c r="P60" s="57" t="s">
        <v>127</v>
      </c>
      <c r="Q60" s="57" t="s">
        <v>127</v>
      </c>
      <c r="R60" s="57" t="s">
        <v>126</v>
      </c>
      <c r="S60" s="57" t="s">
        <v>127</v>
      </c>
      <c r="T60" s="57" t="s">
        <v>126</v>
      </c>
      <c r="U60" s="57" t="s">
        <v>127</v>
      </c>
      <c r="V60" s="57" t="s">
        <v>126</v>
      </c>
      <c r="W60" s="57" t="s">
        <v>127</v>
      </c>
      <c r="X60" s="138" t="s">
        <v>126</v>
      </c>
      <c r="Y60" s="144">
        <f>COUNTIF(Table14[[#This Row],[Tch 1]:[Tch 20]],"*R*")</f>
        <v>6</v>
      </c>
      <c r="Z60" s="51">
        <f>COUNTIF(Table14[[#This Row],[Tch 1]:[Tch 20]],"*L*")</f>
        <v>7</v>
      </c>
      <c r="AA60" s="51">
        <f>COUNTIF(Table14[[#This Row],[Tch 1]:[Tch 20]],"*B*")</f>
        <v>7</v>
      </c>
      <c r="AB60" s="90">
        <f>SUM(Table14[[#This Row],[Right]]+Table14[[#This Row],[Left]]+Table14[[#This Row],[Both]])</f>
        <v>20</v>
      </c>
    </row>
    <row r="61" spans="1:28">
      <c r="A61" s="16" t="s">
        <v>48</v>
      </c>
      <c r="B61" s="16">
        <v>2</v>
      </c>
      <c r="C61" s="16" t="s">
        <v>62</v>
      </c>
      <c r="D61" s="7" t="s">
        <v>128</v>
      </c>
      <c r="E61" s="180" t="s">
        <v>127</v>
      </c>
      <c r="F61" s="56" t="s">
        <v>126</v>
      </c>
      <c r="G61" s="56" t="s">
        <v>127</v>
      </c>
      <c r="H61" s="56" t="s">
        <v>126</v>
      </c>
      <c r="I61" s="56" t="s">
        <v>127</v>
      </c>
      <c r="J61" s="56" t="s">
        <v>127</v>
      </c>
      <c r="K61" s="56" t="s">
        <v>126</v>
      </c>
      <c r="L61" s="56" t="s">
        <v>125</v>
      </c>
      <c r="M61" s="56" t="s">
        <v>126</v>
      </c>
      <c r="N61" s="56" t="s">
        <v>127</v>
      </c>
      <c r="O61" s="56" t="s">
        <v>126</v>
      </c>
      <c r="P61" s="56" t="s">
        <v>126</v>
      </c>
      <c r="Q61" s="56" t="s">
        <v>125</v>
      </c>
      <c r="R61" s="56" t="s">
        <v>126</v>
      </c>
      <c r="S61" s="56" t="s">
        <v>126</v>
      </c>
      <c r="T61" s="56" t="s">
        <v>127</v>
      </c>
      <c r="U61" s="56" t="s">
        <v>125</v>
      </c>
      <c r="V61" s="56" t="s">
        <v>126</v>
      </c>
      <c r="W61" s="56" t="s">
        <v>127</v>
      </c>
      <c r="X61" s="137" t="s">
        <v>125</v>
      </c>
      <c r="Y61" s="143">
        <f>COUNTIF(Table14[[#This Row],[Tch 1]:[Tch 20]],"*R*")</f>
        <v>7</v>
      </c>
      <c r="Z61" s="16">
        <f>COUNTIF(Table14[[#This Row],[Tch 1]:[Tch 20]],"*L*")</f>
        <v>9</v>
      </c>
      <c r="AA61" s="16">
        <f>COUNTIF(Table14[[#This Row],[Tch 1]:[Tch 20]],"*B*")</f>
        <v>4</v>
      </c>
      <c r="AB61" s="89">
        <f>SUM(Table14[[#This Row],[Right]]+Table14[[#This Row],[Left]]+Table14[[#This Row],[Both]])</f>
        <v>20</v>
      </c>
    </row>
    <row r="62" spans="1:28">
      <c r="A62" s="54" t="s">
        <v>48</v>
      </c>
      <c r="B62" s="54">
        <v>2</v>
      </c>
      <c r="C62" s="54" t="s">
        <v>62</v>
      </c>
      <c r="D62" s="178" t="s">
        <v>129</v>
      </c>
      <c r="E62" s="182" t="s">
        <v>126</v>
      </c>
      <c r="F62" s="58" t="s">
        <v>127</v>
      </c>
      <c r="G62" s="58" t="s">
        <v>127</v>
      </c>
      <c r="H62" s="58" t="s">
        <v>125</v>
      </c>
      <c r="I62" s="58" t="s">
        <v>125</v>
      </c>
      <c r="J62" s="58" t="s">
        <v>125</v>
      </c>
      <c r="K62" s="58" t="s">
        <v>125</v>
      </c>
      <c r="L62" s="58" t="s">
        <v>125</v>
      </c>
      <c r="M62" s="58" t="s">
        <v>125</v>
      </c>
      <c r="N62" s="58" t="s">
        <v>126</v>
      </c>
      <c r="O62" s="58" t="s">
        <v>126</v>
      </c>
      <c r="P62" s="58" t="s">
        <v>125</v>
      </c>
      <c r="Q62" s="58" t="s">
        <v>126</v>
      </c>
      <c r="R62" s="58" t="s">
        <v>126</v>
      </c>
      <c r="S62" s="58" t="s">
        <v>127</v>
      </c>
      <c r="T62" s="58" t="s">
        <v>127</v>
      </c>
      <c r="U62" s="58" t="s">
        <v>126</v>
      </c>
      <c r="V62" s="58" t="s">
        <v>126</v>
      </c>
      <c r="W62" s="58" t="s">
        <v>127</v>
      </c>
      <c r="X62" s="139" t="s">
        <v>126</v>
      </c>
      <c r="Y62" s="145">
        <f>COUNTIF(Table14[[#This Row],[Tch 1]:[Tch 20]],"*R*")</f>
        <v>5</v>
      </c>
      <c r="Z62" s="54">
        <f>COUNTIF(Table14[[#This Row],[Tch 1]:[Tch 20]],"*L*")</f>
        <v>8</v>
      </c>
      <c r="AA62" s="54">
        <f>COUNTIF(Table14[[#This Row],[Tch 1]:[Tch 20]],"*B*")</f>
        <v>7</v>
      </c>
      <c r="AB62" s="91">
        <f>SUM(Table14[[#This Row],[Right]]+Table14[[#This Row],[Left]]+Table14[[#This Row],[Both]])</f>
        <v>20</v>
      </c>
    </row>
    <row r="63" spans="1:28">
      <c r="A63" s="16" t="s">
        <v>49</v>
      </c>
      <c r="B63" s="16">
        <v>1</v>
      </c>
      <c r="C63" s="37" t="s">
        <v>63</v>
      </c>
      <c r="D63" s="7" t="s">
        <v>124</v>
      </c>
      <c r="E63" s="180" t="s">
        <v>127</v>
      </c>
      <c r="F63" s="56" t="s">
        <v>126</v>
      </c>
      <c r="G63" s="56" t="s">
        <v>127</v>
      </c>
      <c r="H63" s="56" t="s">
        <v>126</v>
      </c>
      <c r="I63" s="56" t="s">
        <v>125</v>
      </c>
      <c r="J63" s="56" t="s">
        <v>126</v>
      </c>
      <c r="K63" s="56" t="s">
        <v>125</v>
      </c>
      <c r="L63" s="56" t="s">
        <v>125</v>
      </c>
      <c r="M63" s="56" t="s">
        <v>125</v>
      </c>
      <c r="N63" s="56" t="s">
        <v>127</v>
      </c>
      <c r="O63" s="56" t="s">
        <v>126</v>
      </c>
      <c r="P63" s="56" t="s">
        <v>125</v>
      </c>
      <c r="Q63" s="56" t="s">
        <v>127</v>
      </c>
      <c r="R63" s="56" t="s">
        <v>126</v>
      </c>
      <c r="S63" s="56" t="s">
        <v>125</v>
      </c>
      <c r="T63" s="56" t="s">
        <v>125</v>
      </c>
      <c r="U63" s="56" t="s">
        <v>125</v>
      </c>
      <c r="V63" s="56" t="s">
        <v>125</v>
      </c>
      <c r="W63" s="56" t="s">
        <v>125</v>
      </c>
      <c r="X63" s="137" t="s">
        <v>125</v>
      </c>
      <c r="Y63" s="143">
        <f>COUNTIF(Table14[[#This Row],[Tch 1]:[Tch 20]],"*R*")</f>
        <v>4</v>
      </c>
      <c r="Z63" s="16">
        <f>COUNTIF(Table14[[#This Row],[Tch 1]:[Tch 20]],"*L*")</f>
        <v>5</v>
      </c>
      <c r="AA63" s="16">
        <f>COUNTIF(Table14[[#This Row],[Tch 1]:[Tch 20]],"*B*")</f>
        <v>11</v>
      </c>
      <c r="AB63" s="89">
        <f>SUM(Table14[[#This Row],[Right]]+Table14[[#This Row],[Left]]+Table14[[#This Row],[Both]])</f>
        <v>20</v>
      </c>
    </row>
    <row r="64" spans="1:28">
      <c r="A64" s="16" t="s">
        <v>49</v>
      </c>
      <c r="B64" s="16">
        <v>1</v>
      </c>
      <c r="C64" s="37" t="s">
        <v>63</v>
      </c>
      <c r="D64" s="7" t="s">
        <v>128</v>
      </c>
      <c r="E64" s="180" t="s">
        <v>126</v>
      </c>
      <c r="F64" s="56" t="s">
        <v>125</v>
      </c>
      <c r="G64" s="56" t="s">
        <v>126</v>
      </c>
      <c r="H64" s="56" t="s">
        <v>127</v>
      </c>
      <c r="I64" s="56" t="s">
        <v>126</v>
      </c>
      <c r="J64" s="56" t="s">
        <v>125</v>
      </c>
      <c r="K64" s="56" t="s">
        <v>126</v>
      </c>
      <c r="L64" s="56" t="s">
        <v>127</v>
      </c>
      <c r="M64" s="56" t="s">
        <v>125</v>
      </c>
      <c r="N64" s="56" t="s">
        <v>126</v>
      </c>
      <c r="O64" s="56" t="s">
        <v>125</v>
      </c>
      <c r="P64" s="56" t="s">
        <v>125</v>
      </c>
      <c r="Q64" s="56" t="s">
        <v>125</v>
      </c>
      <c r="R64" s="56" t="s">
        <v>126</v>
      </c>
      <c r="S64" s="56" t="s">
        <v>127</v>
      </c>
      <c r="T64" s="56" t="s">
        <v>127</v>
      </c>
      <c r="U64" s="56" t="s">
        <v>127</v>
      </c>
      <c r="V64" s="56" t="s">
        <v>126</v>
      </c>
      <c r="W64" s="56" t="s">
        <v>126</v>
      </c>
      <c r="X64" s="137" t="s">
        <v>127</v>
      </c>
      <c r="Y64" s="143">
        <f>COUNTIF(Table14[[#This Row],[Tch 1]:[Tch 20]],"*R*")</f>
        <v>6</v>
      </c>
      <c r="Z64" s="16">
        <f>COUNTIF(Table14[[#This Row],[Tch 1]:[Tch 20]],"*L*")</f>
        <v>8</v>
      </c>
      <c r="AA64" s="16">
        <f>COUNTIF(Table14[[#This Row],[Tch 1]:[Tch 20]],"*B*")</f>
        <v>6</v>
      </c>
      <c r="AB64" s="89">
        <f>SUM(Table14[[#This Row],[Right]]+Table14[[#This Row],[Left]]+Table14[[#This Row],[Both]])</f>
        <v>20</v>
      </c>
    </row>
    <row r="65" spans="1:28">
      <c r="A65" s="16" t="s">
        <v>49</v>
      </c>
      <c r="B65" s="16">
        <v>1</v>
      </c>
      <c r="C65" s="37" t="s">
        <v>63</v>
      </c>
      <c r="D65" s="7" t="s">
        <v>129</v>
      </c>
      <c r="E65" s="180" t="s">
        <v>126</v>
      </c>
      <c r="F65" s="56" t="s">
        <v>127</v>
      </c>
      <c r="G65" s="56" t="s">
        <v>127</v>
      </c>
      <c r="H65" s="56" t="s">
        <v>125</v>
      </c>
      <c r="I65" s="56" t="s">
        <v>125</v>
      </c>
      <c r="J65" s="56" t="s">
        <v>126</v>
      </c>
      <c r="K65" s="56" t="s">
        <v>125</v>
      </c>
      <c r="L65" s="56" t="s">
        <v>125</v>
      </c>
      <c r="M65" s="56" t="s">
        <v>126</v>
      </c>
      <c r="N65" s="56" t="s">
        <v>127</v>
      </c>
      <c r="O65" s="56" t="s">
        <v>125</v>
      </c>
      <c r="P65" s="56" t="s">
        <v>127</v>
      </c>
      <c r="Q65" s="56" t="s">
        <v>126</v>
      </c>
      <c r="R65" s="56" t="s">
        <v>127</v>
      </c>
      <c r="S65" s="56" t="s">
        <v>127</v>
      </c>
      <c r="T65" s="56" t="s">
        <v>125</v>
      </c>
      <c r="U65" s="56" t="s">
        <v>126</v>
      </c>
      <c r="V65" s="56" t="s">
        <v>125</v>
      </c>
      <c r="W65" s="56" t="s">
        <v>125</v>
      </c>
      <c r="X65" s="137" t="s">
        <v>125</v>
      </c>
      <c r="Y65" s="143">
        <f>COUNTIF(Table14[[#This Row],[Tch 1]:[Tch 20]],"*R*")</f>
        <v>6</v>
      </c>
      <c r="Z65" s="16">
        <f>COUNTIF(Table14[[#This Row],[Tch 1]:[Tch 20]],"*L*")</f>
        <v>5</v>
      </c>
      <c r="AA65" s="16">
        <f>COUNTIF(Table14[[#This Row],[Tch 1]:[Tch 20]],"*B*")</f>
        <v>9</v>
      </c>
      <c r="AB65" s="89">
        <f>SUM(Table14[[#This Row],[Right]]+Table14[[#This Row],[Left]]+Table14[[#This Row],[Both]])</f>
        <v>20</v>
      </c>
    </row>
    <row r="66" spans="1:28">
      <c r="A66" s="51" t="s">
        <v>64</v>
      </c>
      <c r="B66" s="51">
        <v>2</v>
      </c>
      <c r="C66" s="51" t="s">
        <v>62</v>
      </c>
      <c r="D66" s="177" t="s">
        <v>124</v>
      </c>
      <c r="E66" s="181" t="s">
        <v>126</v>
      </c>
      <c r="F66" s="57" t="s">
        <v>125</v>
      </c>
      <c r="G66" s="57" t="s">
        <v>125</v>
      </c>
      <c r="H66" s="57" t="s">
        <v>125</v>
      </c>
      <c r="I66" s="57" t="s">
        <v>125</v>
      </c>
      <c r="J66" s="57" t="s">
        <v>125</v>
      </c>
      <c r="K66" s="57" t="s">
        <v>125</v>
      </c>
      <c r="L66" s="57" t="s">
        <v>125</v>
      </c>
      <c r="M66" s="57" t="s">
        <v>125</v>
      </c>
      <c r="N66" s="57" t="s">
        <v>125</v>
      </c>
      <c r="O66" s="57" t="s">
        <v>125</v>
      </c>
      <c r="P66" s="57" t="s">
        <v>125</v>
      </c>
      <c r="Q66" s="57" t="s">
        <v>126</v>
      </c>
      <c r="R66" s="57" t="s">
        <v>127</v>
      </c>
      <c r="S66" s="57" t="s">
        <v>126</v>
      </c>
      <c r="T66" s="57" t="s">
        <v>127</v>
      </c>
      <c r="U66" s="57" t="s">
        <v>125</v>
      </c>
      <c r="V66" s="57" t="s">
        <v>125</v>
      </c>
      <c r="W66" s="57" t="s">
        <v>125</v>
      </c>
      <c r="X66" s="138" t="s">
        <v>125</v>
      </c>
      <c r="Y66" s="144">
        <f>COUNTIF(Table14[[#This Row],[Tch 1]:[Tch 20]],"*R*")</f>
        <v>2</v>
      </c>
      <c r="Z66" s="51">
        <f>COUNTIF(Table14[[#This Row],[Tch 1]:[Tch 20]],"*L*")</f>
        <v>3</v>
      </c>
      <c r="AA66" s="51">
        <f>COUNTIF(Table14[[#This Row],[Tch 1]:[Tch 20]],"*B*")</f>
        <v>15</v>
      </c>
      <c r="AB66" s="90">
        <f>SUM(Table14[[#This Row],[Right]]+Table14[[#This Row],[Left]]+Table14[[#This Row],[Both]])</f>
        <v>20</v>
      </c>
    </row>
    <row r="67" spans="1:28">
      <c r="A67" s="16" t="s">
        <v>64</v>
      </c>
      <c r="B67" s="16">
        <v>2</v>
      </c>
      <c r="C67" s="16" t="s">
        <v>62</v>
      </c>
      <c r="D67" s="7" t="s">
        <v>128</v>
      </c>
      <c r="E67" s="180" t="s">
        <v>126</v>
      </c>
      <c r="F67" s="56" t="s">
        <v>126</v>
      </c>
      <c r="G67" s="56" t="s">
        <v>126</v>
      </c>
      <c r="H67" s="56" t="s">
        <v>126</v>
      </c>
      <c r="I67" s="56" t="s">
        <v>127</v>
      </c>
      <c r="J67" s="56" t="s">
        <v>126</v>
      </c>
      <c r="K67" s="56" t="s">
        <v>127</v>
      </c>
      <c r="L67" s="56" t="s">
        <v>126</v>
      </c>
      <c r="M67" s="56" t="s">
        <v>126</v>
      </c>
      <c r="N67" s="56" t="s">
        <v>126</v>
      </c>
      <c r="O67" s="56" t="s">
        <v>127</v>
      </c>
      <c r="P67" s="56" t="s">
        <v>126</v>
      </c>
      <c r="Q67" s="56" t="s">
        <v>125</v>
      </c>
      <c r="R67" s="56" t="s">
        <v>126</v>
      </c>
      <c r="S67" s="56" t="s">
        <v>125</v>
      </c>
      <c r="T67" s="56" t="s">
        <v>125</v>
      </c>
      <c r="U67" s="56" t="s">
        <v>126</v>
      </c>
      <c r="V67" s="56" t="s">
        <v>126</v>
      </c>
      <c r="W67" s="56" t="s">
        <v>126</v>
      </c>
      <c r="X67" s="137" t="s">
        <v>126</v>
      </c>
      <c r="Y67" s="143">
        <f>COUNTIF(Table14[[#This Row],[Tch 1]:[Tch 20]],"*R*")</f>
        <v>3</v>
      </c>
      <c r="Z67" s="16">
        <f>COUNTIF(Table14[[#This Row],[Tch 1]:[Tch 20]],"*L*")</f>
        <v>14</v>
      </c>
      <c r="AA67" s="16">
        <f>COUNTIF(Table14[[#This Row],[Tch 1]:[Tch 20]],"*B*")</f>
        <v>3</v>
      </c>
      <c r="AB67" s="89">
        <f>SUM(Table14[[#This Row],[Right]]+Table14[[#This Row],[Left]]+Table14[[#This Row],[Both]])</f>
        <v>20</v>
      </c>
    </row>
    <row r="68" spans="1:28">
      <c r="A68" s="16" t="s">
        <v>64</v>
      </c>
      <c r="B68" s="16">
        <v>2</v>
      </c>
      <c r="C68" s="16" t="s">
        <v>62</v>
      </c>
      <c r="D68" s="7" t="s">
        <v>129</v>
      </c>
      <c r="E68" s="183" t="s">
        <v>126</v>
      </c>
      <c r="F68" s="59" t="s">
        <v>126</v>
      </c>
      <c r="G68" s="59" t="s">
        <v>126</v>
      </c>
      <c r="H68" s="59" t="s">
        <v>126</v>
      </c>
      <c r="I68" s="59" t="s">
        <v>126</v>
      </c>
      <c r="J68" s="59" t="s">
        <v>126</v>
      </c>
      <c r="K68" s="59" t="s">
        <v>125</v>
      </c>
      <c r="L68" s="59" t="s">
        <v>126</v>
      </c>
      <c r="M68" s="59" t="s">
        <v>127</v>
      </c>
      <c r="N68" s="59" t="s">
        <v>126</v>
      </c>
      <c r="O68" s="59" t="s">
        <v>127</v>
      </c>
      <c r="P68" s="59" t="s">
        <v>126</v>
      </c>
      <c r="Q68" s="59" t="s">
        <v>125</v>
      </c>
      <c r="R68" s="59" t="s">
        <v>126</v>
      </c>
      <c r="S68" s="59" t="s">
        <v>127</v>
      </c>
      <c r="T68" s="59" t="s">
        <v>126</v>
      </c>
      <c r="U68" s="59" t="s">
        <v>127</v>
      </c>
      <c r="V68" s="59" t="s">
        <v>126</v>
      </c>
      <c r="W68" s="59" t="s">
        <v>126</v>
      </c>
      <c r="X68" s="140" t="s">
        <v>127</v>
      </c>
      <c r="Y68" s="143">
        <f>COUNTIF(Table14[[#This Row],[Tch 1]:[Tch 20]],"*R*")</f>
        <v>5</v>
      </c>
      <c r="Z68" s="16">
        <f>COUNTIF(Table14[[#This Row],[Tch 1]:[Tch 20]],"*L*")</f>
        <v>13</v>
      </c>
      <c r="AA68" s="16">
        <f>COUNTIF(Table14[[#This Row],[Tch 1]:[Tch 20]],"*B*")</f>
        <v>2</v>
      </c>
      <c r="AB68" s="89">
        <f>SUM(Table14[[#This Row],[Right]]+Table14[[#This Row],[Left]]+Table14[[#This Row],[Both]])</f>
        <v>20</v>
      </c>
    </row>
    <row r="69" spans="1:28">
      <c r="A69" s="51" t="s">
        <v>51</v>
      </c>
      <c r="B69" s="51">
        <v>1</v>
      </c>
      <c r="C69" s="101" t="s">
        <v>63</v>
      </c>
      <c r="D69" s="177" t="s">
        <v>124</v>
      </c>
      <c r="E69" s="181" t="s">
        <v>125</v>
      </c>
      <c r="F69" s="57" t="s">
        <v>125</v>
      </c>
      <c r="G69" s="57" t="s">
        <v>125</v>
      </c>
      <c r="H69" s="57" t="s">
        <v>125</v>
      </c>
      <c r="I69" s="57" t="s">
        <v>125</v>
      </c>
      <c r="J69" s="57" t="s">
        <v>125</v>
      </c>
      <c r="K69" s="57" t="s">
        <v>125</v>
      </c>
      <c r="L69" s="57" t="s">
        <v>125</v>
      </c>
      <c r="M69" s="57" t="s">
        <v>126</v>
      </c>
      <c r="N69" s="57" t="s">
        <v>127</v>
      </c>
      <c r="O69" s="57" t="s">
        <v>125</v>
      </c>
      <c r="P69" s="57" t="s">
        <v>125</v>
      </c>
      <c r="Q69" s="57" t="s">
        <v>125</v>
      </c>
      <c r="R69" s="57" t="s">
        <v>125</v>
      </c>
      <c r="S69" s="57" t="s">
        <v>125</v>
      </c>
      <c r="T69" s="57" t="s">
        <v>125</v>
      </c>
      <c r="U69" s="57" t="s">
        <v>125</v>
      </c>
      <c r="V69" s="57" t="s">
        <v>125</v>
      </c>
      <c r="W69" s="57" t="s">
        <v>125</v>
      </c>
      <c r="X69" s="138" t="s">
        <v>125</v>
      </c>
      <c r="Y69" s="144">
        <f>COUNTIF(Table14[[#This Row],[Tch 1]:[Tch 20]],"*R*")</f>
        <v>1</v>
      </c>
      <c r="Z69" s="51">
        <f>COUNTIF(Table14[[#This Row],[Tch 1]:[Tch 20]],"*L*")</f>
        <v>1</v>
      </c>
      <c r="AA69" s="51">
        <f>COUNTIF(Table14[[#This Row],[Tch 1]:[Tch 20]],"*B*")</f>
        <v>18</v>
      </c>
      <c r="AB69" s="90">
        <f>SUM(Table14[[#This Row],[Right]]+Table14[[#This Row],[Left]]+Table14[[#This Row],[Both]])</f>
        <v>20</v>
      </c>
    </row>
    <row r="70" spans="1:28">
      <c r="A70" s="16" t="s">
        <v>51</v>
      </c>
      <c r="B70" s="16">
        <v>1</v>
      </c>
      <c r="C70" s="37" t="s">
        <v>63</v>
      </c>
      <c r="D70" s="7" t="s">
        <v>128</v>
      </c>
      <c r="E70" s="180" t="s">
        <v>127</v>
      </c>
      <c r="F70" s="56" t="s">
        <v>126</v>
      </c>
      <c r="G70" s="56" t="s">
        <v>127</v>
      </c>
      <c r="H70" s="56" t="s">
        <v>127</v>
      </c>
      <c r="I70" s="56" t="s">
        <v>126</v>
      </c>
      <c r="J70" s="56" t="s">
        <v>127</v>
      </c>
      <c r="K70" s="56" t="s">
        <v>126</v>
      </c>
      <c r="L70" s="56" t="s">
        <v>125</v>
      </c>
      <c r="M70" s="56" t="s">
        <v>127</v>
      </c>
      <c r="N70" s="56" t="s">
        <v>126</v>
      </c>
      <c r="O70" s="56" t="s">
        <v>127</v>
      </c>
      <c r="P70" s="56" t="s">
        <v>127</v>
      </c>
      <c r="Q70" s="56" t="s">
        <v>127</v>
      </c>
      <c r="R70" s="56" t="s">
        <v>126</v>
      </c>
      <c r="S70" s="56" t="s">
        <v>125</v>
      </c>
      <c r="T70" s="56"/>
      <c r="U70" s="56"/>
      <c r="V70" s="56"/>
      <c r="W70" s="56"/>
      <c r="X70" s="137"/>
      <c r="Y70" s="143">
        <f>COUNTIF(Table14[[#This Row],[Tch 1]:[Tch 20]],"*R*")</f>
        <v>8</v>
      </c>
      <c r="Z70" s="16">
        <f>COUNTIF(Table14[[#This Row],[Tch 1]:[Tch 20]],"*L*")</f>
        <v>5</v>
      </c>
      <c r="AA70" s="16">
        <f>COUNTIF(Table14[[#This Row],[Tch 1]:[Tch 20]],"*B*")</f>
        <v>2</v>
      </c>
      <c r="AB70" s="89">
        <f>SUM(Table14[[#This Row],[Right]]+Table14[[#This Row],[Left]]+Table14[[#This Row],[Both]])</f>
        <v>15</v>
      </c>
    </row>
    <row r="71" spans="1:28">
      <c r="A71" s="16" t="s">
        <v>51</v>
      </c>
      <c r="B71" s="16">
        <v>1</v>
      </c>
      <c r="C71" s="37" t="s">
        <v>63</v>
      </c>
      <c r="D71" s="7" t="s">
        <v>129</v>
      </c>
      <c r="E71" s="183" t="s">
        <v>125</v>
      </c>
      <c r="F71" s="59" t="s">
        <v>125</v>
      </c>
      <c r="G71" s="59" t="s">
        <v>126</v>
      </c>
      <c r="H71" s="59" t="s">
        <v>127</v>
      </c>
      <c r="I71" s="59" t="s">
        <v>126</v>
      </c>
      <c r="J71" s="59" t="s">
        <v>125</v>
      </c>
      <c r="K71" s="59" t="s">
        <v>126</v>
      </c>
      <c r="L71" s="59" t="s">
        <v>126</v>
      </c>
      <c r="M71" s="59" t="s">
        <v>127</v>
      </c>
      <c r="N71" s="59" t="s">
        <v>126</v>
      </c>
      <c r="O71" s="59" t="s">
        <v>127</v>
      </c>
      <c r="P71" s="59" t="s">
        <v>126</v>
      </c>
      <c r="Q71" s="59" t="s">
        <v>127</v>
      </c>
      <c r="R71" s="59" t="s">
        <v>126</v>
      </c>
      <c r="S71" s="59" t="s">
        <v>127</v>
      </c>
      <c r="T71" s="59" t="s">
        <v>125</v>
      </c>
      <c r="U71" s="59" t="s">
        <v>125</v>
      </c>
      <c r="V71" s="59" t="s">
        <v>126</v>
      </c>
      <c r="W71" s="59" t="s">
        <v>127</v>
      </c>
      <c r="X71" s="140" t="s">
        <v>126</v>
      </c>
      <c r="Y71" s="143">
        <f>COUNTIF(Table14[[#This Row],[Tch 1]:[Tch 20]],"*R*")</f>
        <v>6</v>
      </c>
      <c r="Z71" s="16">
        <f>COUNTIF(Table14[[#This Row],[Tch 1]:[Tch 20]],"*L*")</f>
        <v>9</v>
      </c>
      <c r="AA71" s="16">
        <f>COUNTIF(Table14[[#This Row],[Tch 1]:[Tch 20]],"*B*")</f>
        <v>5</v>
      </c>
      <c r="AB71" s="89">
        <f>SUM(Table14[[#This Row],[Right]]+Table14[[#This Row],[Left]]+Table14[[#This Row],[Both]])</f>
        <v>20</v>
      </c>
    </row>
    <row r="72" spans="1:28">
      <c r="A72" s="51" t="s">
        <v>52</v>
      </c>
      <c r="B72" s="51">
        <v>1</v>
      </c>
      <c r="C72" s="101" t="s">
        <v>63</v>
      </c>
      <c r="D72" s="177" t="s">
        <v>124</v>
      </c>
      <c r="E72" s="181" t="s">
        <v>125</v>
      </c>
      <c r="F72" s="57" t="s">
        <v>125</v>
      </c>
      <c r="G72" s="57" t="s">
        <v>125</v>
      </c>
      <c r="H72" s="57" t="s">
        <v>125</v>
      </c>
      <c r="I72" s="57" t="s">
        <v>125</v>
      </c>
      <c r="J72" s="57" t="s">
        <v>125</v>
      </c>
      <c r="K72" s="57" t="s">
        <v>125</v>
      </c>
      <c r="L72" s="57" t="s">
        <v>125</v>
      </c>
      <c r="M72" s="57" t="s">
        <v>125</v>
      </c>
      <c r="N72" s="57" t="s">
        <v>125</v>
      </c>
      <c r="O72" s="57" t="s">
        <v>125</v>
      </c>
      <c r="P72" s="57" t="s">
        <v>125</v>
      </c>
      <c r="Q72" s="57" t="s">
        <v>125</v>
      </c>
      <c r="R72" s="57" t="s">
        <v>125</v>
      </c>
      <c r="S72" s="57" t="s">
        <v>125</v>
      </c>
      <c r="T72" s="57" t="s">
        <v>125</v>
      </c>
      <c r="U72" s="57" t="s">
        <v>125</v>
      </c>
      <c r="V72" s="57" t="s">
        <v>125</v>
      </c>
      <c r="W72" s="57" t="s">
        <v>125</v>
      </c>
      <c r="X72" s="138" t="s">
        <v>125</v>
      </c>
      <c r="Y72" s="144">
        <f>COUNTIF(Table14[[#This Row],[Tch 1]:[Tch 20]],"*R*")</f>
        <v>0</v>
      </c>
      <c r="Z72" s="51">
        <f>COUNTIF(Table14[[#This Row],[Tch 1]:[Tch 20]],"*L*")</f>
        <v>0</v>
      </c>
      <c r="AA72" s="51">
        <f>COUNTIF(Table14[[#This Row],[Tch 1]:[Tch 20]],"*B*")</f>
        <v>20</v>
      </c>
      <c r="AB72" s="90">
        <f>SUM(Table14[[#This Row],[Right]]+Table14[[#This Row],[Left]]+Table14[[#This Row],[Both]])</f>
        <v>20</v>
      </c>
    </row>
    <row r="73" spans="1:28">
      <c r="A73" s="16" t="s">
        <v>52</v>
      </c>
      <c r="B73" s="16">
        <v>1</v>
      </c>
      <c r="C73" s="37" t="s">
        <v>63</v>
      </c>
      <c r="D73" s="7" t="s">
        <v>128</v>
      </c>
      <c r="E73" s="180" t="s">
        <v>127</v>
      </c>
      <c r="F73" s="56" t="s">
        <v>125</v>
      </c>
      <c r="G73" s="56" t="s">
        <v>125</v>
      </c>
      <c r="H73" s="56" t="s">
        <v>125</v>
      </c>
      <c r="I73" s="56" t="s">
        <v>125</v>
      </c>
      <c r="J73" s="56" t="s">
        <v>125</v>
      </c>
      <c r="K73" s="56" t="s">
        <v>126</v>
      </c>
      <c r="L73" s="56" t="s">
        <v>125</v>
      </c>
      <c r="M73" s="56" t="s">
        <v>125</v>
      </c>
      <c r="N73" s="56" t="s">
        <v>125</v>
      </c>
      <c r="O73" s="56" t="s">
        <v>125</v>
      </c>
      <c r="P73" s="56" t="s">
        <v>126</v>
      </c>
      <c r="Q73" s="56" t="s">
        <v>127</v>
      </c>
      <c r="R73" s="56" t="s">
        <v>125</v>
      </c>
      <c r="S73" s="56" t="s">
        <v>126</v>
      </c>
      <c r="T73" s="56" t="s">
        <v>127</v>
      </c>
      <c r="U73" s="56" t="s">
        <v>127</v>
      </c>
      <c r="V73" s="56" t="s">
        <v>125</v>
      </c>
      <c r="W73" s="56" t="s">
        <v>125</v>
      </c>
      <c r="X73" s="137" t="s">
        <v>125</v>
      </c>
      <c r="Y73" s="143">
        <f>COUNTIF(Table14[[#This Row],[Tch 1]:[Tch 20]],"*R*")</f>
        <v>4</v>
      </c>
      <c r="Z73" s="16">
        <f>COUNTIF(Table14[[#This Row],[Tch 1]:[Tch 20]],"*L*")</f>
        <v>3</v>
      </c>
      <c r="AA73" s="16">
        <f>COUNTIF(Table14[[#This Row],[Tch 1]:[Tch 20]],"*B*")</f>
        <v>13</v>
      </c>
      <c r="AB73" s="89">
        <f>SUM(Table14[[#This Row],[Right]]+Table14[[#This Row],[Left]]+Table14[[#This Row],[Both]])</f>
        <v>20</v>
      </c>
    </row>
    <row r="74" spans="1:28">
      <c r="A74" s="54" t="s">
        <v>52</v>
      </c>
      <c r="B74" s="54">
        <v>1</v>
      </c>
      <c r="C74" s="99" t="s">
        <v>63</v>
      </c>
      <c r="D74" s="178" t="s">
        <v>129</v>
      </c>
      <c r="E74" s="182" t="s">
        <v>125</v>
      </c>
      <c r="F74" s="58" t="s">
        <v>125</v>
      </c>
      <c r="G74" s="58" t="s">
        <v>126</v>
      </c>
      <c r="H74" s="58" t="s">
        <v>126</v>
      </c>
      <c r="I74" s="58" t="s">
        <v>125</v>
      </c>
      <c r="J74" s="58" t="s">
        <v>126</v>
      </c>
      <c r="K74" s="58" t="s">
        <v>127</v>
      </c>
      <c r="L74" s="58" t="s">
        <v>126</v>
      </c>
      <c r="M74" s="58" t="s">
        <v>125</v>
      </c>
      <c r="N74" s="58" t="s">
        <v>125</v>
      </c>
      <c r="O74" s="58" t="s">
        <v>125</v>
      </c>
      <c r="P74" s="58" t="s">
        <v>127</v>
      </c>
      <c r="Q74" s="58" t="s">
        <v>125</v>
      </c>
      <c r="R74" s="58" t="s">
        <v>125</v>
      </c>
      <c r="S74" s="58" t="s">
        <v>127</v>
      </c>
      <c r="T74" s="58" t="s">
        <v>126</v>
      </c>
      <c r="U74" s="58" t="s">
        <v>126</v>
      </c>
      <c r="V74" s="58" t="s">
        <v>127</v>
      </c>
      <c r="W74" s="58" t="s">
        <v>127</v>
      </c>
      <c r="X74" s="139" t="s">
        <v>126</v>
      </c>
      <c r="Y74" s="145">
        <f>COUNTIF(Table14[[#This Row],[Tch 1]:[Tch 20]],"*R*")</f>
        <v>5</v>
      </c>
      <c r="Z74" s="54">
        <f>COUNTIF(Table14[[#This Row],[Tch 1]:[Tch 20]],"*L*")</f>
        <v>7</v>
      </c>
      <c r="AA74" s="54">
        <f>COUNTIF(Table14[[#This Row],[Tch 1]:[Tch 20]],"*B*")</f>
        <v>8</v>
      </c>
      <c r="AB74" s="91">
        <f>SUM(Table14[[#This Row],[Right]]+Table14[[#This Row],[Left]]+Table14[[#This Row],[Both]])</f>
        <v>20</v>
      </c>
    </row>
    <row r="75" spans="1:28">
      <c r="A75" s="16" t="s">
        <v>53</v>
      </c>
      <c r="B75" s="16">
        <v>2</v>
      </c>
      <c r="C75" s="16" t="s">
        <v>62</v>
      </c>
      <c r="D75" s="7" t="s">
        <v>124</v>
      </c>
      <c r="E75" s="180" t="s">
        <v>126</v>
      </c>
      <c r="F75" s="56" t="s">
        <v>126</v>
      </c>
      <c r="G75" s="56" t="s">
        <v>127</v>
      </c>
      <c r="H75" s="56" t="s">
        <v>125</v>
      </c>
      <c r="I75" s="56" t="s">
        <v>125</v>
      </c>
      <c r="J75" s="56" t="s">
        <v>125</v>
      </c>
      <c r="K75" s="56" t="s">
        <v>125</v>
      </c>
      <c r="L75" s="56" t="s">
        <v>125</v>
      </c>
      <c r="M75" s="56" t="s">
        <v>127</v>
      </c>
      <c r="N75" s="56" t="s">
        <v>126</v>
      </c>
      <c r="O75" s="56" t="s">
        <v>125</v>
      </c>
      <c r="P75" s="56" t="s">
        <v>127</v>
      </c>
      <c r="Q75" s="56" t="s">
        <v>126</v>
      </c>
      <c r="R75" s="56" t="s">
        <v>125</v>
      </c>
      <c r="S75" s="56" t="s">
        <v>127</v>
      </c>
      <c r="T75" s="56" t="s">
        <v>126</v>
      </c>
      <c r="U75" s="56" t="s">
        <v>127</v>
      </c>
      <c r="V75" s="56" t="s">
        <v>127</v>
      </c>
      <c r="W75" s="56" t="s">
        <v>125</v>
      </c>
      <c r="X75" s="137" t="s">
        <v>125</v>
      </c>
      <c r="Y75" s="143">
        <f>COUNTIF(Table14[[#This Row],[Tch 1]:[Tch 20]],"*R*")</f>
        <v>6</v>
      </c>
      <c r="Z75" s="16">
        <f>COUNTIF(Table14[[#This Row],[Tch 1]:[Tch 20]],"*L*")</f>
        <v>5</v>
      </c>
      <c r="AA75" s="16">
        <f>COUNTIF(Table14[[#This Row],[Tch 1]:[Tch 20]],"*B*")</f>
        <v>9</v>
      </c>
      <c r="AB75" s="89">
        <f>SUM(Table14[[#This Row],[Right]]+Table14[[#This Row],[Left]]+Table14[[#This Row],[Both]])</f>
        <v>20</v>
      </c>
    </row>
    <row r="76" spans="1:28">
      <c r="A76" s="16" t="s">
        <v>53</v>
      </c>
      <c r="B76" s="16">
        <v>2</v>
      </c>
      <c r="C76" s="16" t="s">
        <v>62</v>
      </c>
      <c r="D76" s="7" t="s">
        <v>128</v>
      </c>
      <c r="E76" s="180" t="s">
        <v>125</v>
      </c>
      <c r="F76" s="56" t="s">
        <v>125</v>
      </c>
      <c r="G76" s="56" t="s">
        <v>127</v>
      </c>
      <c r="H76" s="56" t="s">
        <v>126</v>
      </c>
      <c r="I76" s="56" t="s">
        <v>126</v>
      </c>
      <c r="J76" s="56" t="s">
        <v>127</v>
      </c>
      <c r="K76" s="56" t="s">
        <v>125</v>
      </c>
      <c r="L76" s="56" t="s">
        <v>125</v>
      </c>
      <c r="M76" s="56" t="s">
        <v>126</v>
      </c>
      <c r="N76" s="56" t="s">
        <v>126</v>
      </c>
      <c r="O76" s="56" t="s">
        <v>125</v>
      </c>
      <c r="P76" s="56" t="s">
        <v>125</v>
      </c>
      <c r="Q76" s="56" t="s">
        <v>125</v>
      </c>
      <c r="R76" s="56" t="s">
        <v>125</v>
      </c>
      <c r="S76" s="56" t="s">
        <v>126</v>
      </c>
      <c r="T76" s="56" t="s">
        <v>127</v>
      </c>
      <c r="U76" s="56" t="s">
        <v>127</v>
      </c>
      <c r="V76" s="56" t="s">
        <v>126</v>
      </c>
      <c r="W76" s="56" t="s">
        <v>125</v>
      </c>
      <c r="X76" s="137" t="s">
        <v>125</v>
      </c>
      <c r="Y76" s="143">
        <f>COUNTIF(Table14[[#This Row],[Tch 1]:[Tch 20]],"*R*")</f>
        <v>4</v>
      </c>
      <c r="Z76" s="16">
        <f>COUNTIF(Table14[[#This Row],[Tch 1]:[Tch 20]],"*L*")</f>
        <v>6</v>
      </c>
      <c r="AA76" s="16">
        <f>COUNTIF(Table14[[#This Row],[Tch 1]:[Tch 20]],"*B*")</f>
        <v>10</v>
      </c>
      <c r="AB76" s="89">
        <f>SUM(Table14[[#This Row],[Right]]+Table14[[#This Row],[Left]]+Table14[[#This Row],[Both]])</f>
        <v>20</v>
      </c>
    </row>
    <row r="77" spans="1:28">
      <c r="A77" s="16" t="s">
        <v>53</v>
      </c>
      <c r="B77" s="16">
        <v>2</v>
      </c>
      <c r="C77" s="54" t="s">
        <v>62</v>
      </c>
      <c r="D77" s="7" t="s">
        <v>129</v>
      </c>
      <c r="E77" s="180" t="s">
        <v>126</v>
      </c>
      <c r="F77" s="56" t="s">
        <v>127</v>
      </c>
      <c r="G77" s="56" t="s">
        <v>126</v>
      </c>
      <c r="H77" s="56" t="s">
        <v>125</v>
      </c>
      <c r="I77" s="56" t="s">
        <v>126</v>
      </c>
      <c r="J77" s="56" t="s">
        <v>126</v>
      </c>
      <c r="K77" s="56" t="s">
        <v>125</v>
      </c>
      <c r="L77" s="56" t="s">
        <v>125</v>
      </c>
      <c r="M77" s="56" t="s">
        <v>126</v>
      </c>
      <c r="N77" s="56" t="s">
        <v>125</v>
      </c>
      <c r="O77" s="56" t="s">
        <v>125</v>
      </c>
      <c r="P77" s="56" t="s">
        <v>125</v>
      </c>
      <c r="Q77" s="56" t="s">
        <v>127</v>
      </c>
      <c r="R77" s="56" t="s">
        <v>126</v>
      </c>
      <c r="S77" s="56" t="s">
        <v>126</v>
      </c>
      <c r="T77" s="56" t="s">
        <v>127</v>
      </c>
      <c r="U77" s="56" t="s">
        <v>125</v>
      </c>
      <c r="V77" s="56" t="s">
        <v>126</v>
      </c>
      <c r="W77" s="56" t="s">
        <v>125</v>
      </c>
      <c r="X77" s="137" t="s">
        <v>125</v>
      </c>
      <c r="Y77" s="143">
        <f>COUNTIF(Table14[[#This Row],[Tch 1]:[Tch 20]],"*R*")</f>
        <v>3</v>
      </c>
      <c r="Z77" s="16">
        <f>COUNTIF(Table14[[#This Row],[Tch 1]:[Tch 20]],"*L*")</f>
        <v>8</v>
      </c>
      <c r="AA77" s="16">
        <f>COUNTIF(Table14[[#This Row],[Tch 1]:[Tch 20]],"*B*")</f>
        <v>9</v>
      </c>
      <c r="AB77" s="89">
        <f>SUM(Table14[[#This Row],[Right]]+Table14[[#This Row],[Left]]+Table14[[#This Row],[Both]])</f>
        <v>20</v>
      </c>
    </row>
    <row r="78" spans="1:28">
      <c r="A78" s="51" t="s">
        <v>54</v>
      </c>
      <c r="B78" s="51">
        <v>1</v>
      </c>
      <c r="C78" s="37" t="s">
        <v>63</v>
      </c>
      <c r="D78" s="177" t="s">
        <v>124</v>
      </c>
      <c r="E78" s="181" t="s">
        <v>127</v>
      </c>
      <c r="F78" s="57" t="s">
        <v>126</v>
      </c>
      <c r="G78" s="57" t="s">
        <v>127</v>
      </c>
      <c r="H78" s="57" t="s">
        <v>127</v>
      </c>
      <c r="I78" s="57" t="s">
        <v>126</v>
      </c>
      <c r="J78" s="57" t="s">
        <v>125</v>
      </c>
      <c r="K78" s="57" t="s">
        <v>127</v>
      </c>
      <c r="L78" s="57" t="s">
        <v>126</v>
      </c>
      <c r="M78" s="57" t="s">
        <v>127</v>
      </c>
      <c r="N78" s="57" t="s">
        <v>126</v>
      </c>
      <c r="O78" s="57" t="s">
        <v>127</v>
      </c>
      <c r="P78" s="57" t="s">
        <v>126</v>
      </c>
      <c r="Q78" s="57" t="s">
        <v>127</v>
      </c>
      <c r="R78" s="57" t="s">
        <v>126</v>
      </c>
      <c r="S78" s="57" t="s">
        <v>125</v>
      </c>
      <c r="T78" s="57" t="s">
        <v>127</v>
      </c>
      <c r="U78" s="57" t="s">
        <v>126</v>
      </c>
      <c r="V78" s="57" t="s">
        <v>126</v>
      </c>
      <c r="W78" s="57" t="s">
        <v>127</v>
      </c>
      <c r="X78" s="138" t="s">
        <v>125</v>
      </c>
      <c r="Y78" s="144">
        <f>COUNTIF(Table14[[#This Row],[Tch 1]:[Tch 20]],"*R*")</f>
        <v>9</v>
      </c>
      <c r="Z78" s="51">
        <f>COUNTIF(Table14[[#This Row],[Tch 1]:[Tch 20]],"*L*")</f>
        <v>8</v>
      </c>
      <c r="AA78" s="51">
        <f>COUNTIF(Table14[[#This Row],[Tch 1]:[Tch 20]],"*B*")</f>
        <v>3</v>
      </c>
      <c r="AB78" s="90">
        <f>SUM(Table14[[#This Row],[Right]]+Table14[[#This Row],[Left]]+Table14[[#This Row],[Both]])</f>
        <v>20</v>
      </c>
    </row>
    <row r="79" spans="1:28">
      <c r="A79" s="16" t="s">
        <v>54</v>
      </c>
      <c r="B79" s="16">
        <v>1</v>
      </c>
      <c r="C79" s="37" t="s">
        <v>63</v>
      </c>
      <c r="D79" s="7" t="s">
        <v>128</v>
      </c>
      <c r="E79" s="180" t="s">
        <v>126</v>
      </c>
      <c r="F79" s="56" t="s">
        <v>125</v>
      </c>
      <c r="G79" s="56" t="s">
        <v>125</v>
      </c>
      <c r="H79" s="56" t="s">
        <v>126</v>
      </c>
      <c r="I79" s="56" t="s">
        <v>127</v>
      </c>
      <c r="J79" s="56" t="s">
        <v>126</v>
      </c>
      <c r="K79" s="56" t="s">
        <v>126</v>
      </c>
      <c r="L79" s="56" t="s">
        <v>126</v>
      </c>
      <c r="M79" s="56" t="s">
        <v>127</v>
      </c>
      <c r="N79" s="56" t="s">
        <v>126</v>
      </c>
      <c r="O79" s="56" t="s">
        <v>126</v>
      </c>
      <c r="P79" s="56" t="s">
        <v>126</v>
      </c>
      <c r="Q79" s="56" t="s">
        <v>127</v>
      </c>
      <c r="R79" s="56" t="s">
        <v>126</v>
      </c>
      <c r="S79" s="56" t="s">
        <v>126</v>
      </c>
      <c r="T79" s="56" t="s">
        <v>127</v>
      </c>
      <c r="U79" s="56" t="s">
        <v>126</v>
      </c>
      <c r="V79" s="56" t="s">
        <v>125</v>
      </c>
      <c r="W79" s="56" t="s">
        <v>126</v>
      </c>
      <c r="X79" s="137" t="s">
        <v>126</v>
      </c>
      <c r="Y79" s="143">
        <f>COUNTIF(Table14[[#This Row],[Tch 1]:[Tch 20]],"*R*")</f>
        <v>4</v>
      </c>
      <c r="Z79" s="16">
        <f>COUNTIF(Table14[[#This Row],[Tch 1]:[Tch 20]],"*L*")</f>
        <v>13</v>
      </c>
      <c r="AA79" s="16">
        <f>COUNTIF(Table14[[#This Row],[Tch 1]:[Tch 20]],"*B*")</f>
        <v>3</v>
      </c>
      <c r="AB79" s="89">
        <f>SUM(Table14[[#This Row],[Right]]+Table14[[#This Row],[Left]]+Table14[[#This Row],[Both]])</f>
        <v>20</v>
      </c>
    </row>
    <row r="80" spans="1:28">
      <c r="A80" s="54" t="s">
        <v>54</v>
      </c>
      <c r="B80" s="54">
        <v>1</v>
      </c>
      <c r="C80" s="37" t="s">
        <v>63</v>
      </c>
      <c r="D80" s="178" t="s">
        <v>129</v>
      </c>
      <c r="E80" s="184" t="s">
        <v>127</v>
      </c>
      <c r="F80" s="61" t="s">
        <v>126</v>
      </c>
      <c r="G80" s="61" t="s">
        <v>125</v>
      </c>
      <c r="H80" s="61" t="s">
        <v>127</v>
      </c>
      <c r="I80" s="61" t="s">
        <v>126</v>
      </c>
      <c r="J80" s="61" t="s">
        <v>125</v>
      </c>
      <c r="K80" s="61" t="s">
        <v>126</v>
      </c>
      <c r="L80" s="61" t="s">
        <v>125</v>
      </c>
      <c r="M80" s="61" t="s">
        <v>126</v>
      </c>
      <c r="N80" s="61" t="s">
        <v>125</v>
      </c>
      <c r="O80" s="61" t="s">
        <v>125</v>
      </c>
      <c r="P80" s="61" t="s">
        <v>125</v>
      </c>
      <c r="Q80" s="61" t="s">
        <v>125</v>
      </c>
      <c r="R80" s="61" t="s">
        <v>126</v>
      </c>
      <c r="S80" s="61" t="s">
        <v>127</v>
      </c>
      <c r="T80" s="61" t="s">
        <v>125</v>
      </c>
      <c r="U80" s="61" t="s">
        <v>126</v>
      </c>
      <c r="V80" s="61" t="s">
        <v>126</v>
      </c>
      <c r="W80" s="61" t="s">
        <v>126</v>
      </c>
      <c r="X80" s="141" t="s">
        <v>125</v>
      </c>
      <c r="Y80" s="145">
        <f>COUNTIF(Table14[[#This Row],[Tch 1]:[Tch 20]],"*R*")</f>
        <v>3</v>
      </c>
      <c r="Z80" s="54">
        <f>COUNTIF(Table14[[#This Row],[Tch 1]:[Tch 20]],"*L*")</f>
        <v>8</v>
      </c>
      <c r="AA80" s="54">
        <f>COUNTIF(Table14[[#This Row],[Tch 1]:[Tch 20]],"*B*")</f>
        <v>9</v>
      </c>
      <c r="AB80" s="91">
        <f>SUM(Table14[[#This Row],[Right]]+Table14[[#This Row],[Left]]+Table14[[#This Row],[Both]])</f>
        <v>20</v>
      </c>
    </row>
    <row r="81" spans="1:28">
      <c r="A81" s="16" t="s">
        <v>55</v>
      </c>
      <c r="B81" s="16">
        <v>2</v>
      </c>
      <c r="C81" s="60" t="s">
        <v>62</v>
      </c>
      <c r="D81" s="7" t="s">
        <v>124</v>
      </c>
      <c r="E81" s="180" t="s">
        <v>127</v>
      </c>
      <c r="F81" s="56" t="s">
        <v>125</v>
      </c>
      <c r="G81" s="56" t="s">
        <v>125</v>
      </c>
      <c r="H81" s="56" t="s">
        <v>125</v>
      </c>
      <c r="I81" s="56" t="s">
        <v>127</v>
      </c>
      <c r="J81" s="56" t="s">
        <v>126</v>
      </c>
      <c r="K81" s="56" t="s">
        <v>126</v>
      </c>
      <c r="L81" s="56" t="s">
        <v>127</v>
      </c>
      <c r="M81" s="56" t="s">
        <v>125</v>
      </c>
      <c r="N81" s="56" t="s">
        <v>127</v>
      </c>
      <c r="O81" s="56" t="s">
        <v>126</v>
      </c>
      <c r="P81" s="56" t="s">
        <v>125</v>
      </c>
      <c r="Q81" s="56" t="s">
        <v>125</v>
      </c>
      <c r="R81" s="56" t="s">
        <v>125</v>
      </c>
      <c r="S81" s="56" t="s">
        <v>125</v>
      </c>
      <c r="T81" s="56" t="s">
        <v>125</v>
      </c>
      <c r="U81" s="56" t="s">
        <v>125</v>
      </c>
      <c r="V81" s="56" t="s">
        <v>125</v>
      </c>
      <c r="W81" s="56" t="s">
        <v>126</v>
      </c>
      <c r="X81" s="137" t="s">
        <v>127</v>
      </c>
      <c r="Y81" s="143">
        <f>COUNTIF(Table14[[#This Row],[Tch 1]:[Tch 20]],"*R*")</f>
        <v>5</v>
      </c>
      <c r="Z81" s="16">
        <f>COUNTIF(Table14[[#This Row],[Tch 1]:[Tch 20]],"*L*")</f>
        <v>4</v>
      </c>
      <c r="AA81" s="16">
        <f>COUNTIF(Table14[[#This Row],[Tch 1]:[Tch 20]],"*B*")</f>
        <v>11</v>
      </c>
      <c r="AB81" s="89">
        <f>SUM(Table14[[#This Row],[Right]]+Table14[[#This Row],[Left]]+Table14[[#This Row],[Both]])</f>
        <v>20</v>
      </c>
    </row>
    <row r="82" spans="1:28">
      <c r="A82" s="51" t="s">
        <v>56</v>
      </c>
      <c r="B82" s="51">
        <v>1</v>
      </c>
      <c r="C82" s="37" t="s">
        <v>63</v>
      </c>
      <c r="D82" s="177" t="s">
        <v>124</v>
      </c>
      <c r="E82" s="181" t="s">
        <v>126</v>
      </c>
      <c r="F82" s="57" t="s">
        <v>126</v>
      </c>
      <c r="G82" s="57" t="s">
        <v>126</v>
      </c>
      <c r="H82" s="57" t="s">
        <v>126</v>
      </c>
      <c r="I82" s="57" t="s">
        <v>125</v>
      </c>
      <c r="J82" s="57" t="s">
        <v>127</v>
      </c>
      <c r="K82" s="57" t="s">
        <v>126</v>
      </c>
      <c r="L82" s="57" t="s">
        <v>127</v>
      </c>
      <c r="M82" s="57" t="s">
        <v>127</v>
      </c>
      <c r="N82" s="57" t="s">
        <v>126</v>
      </c>
      <c r="O82" s="57" t="s">
        <v>127</v>
      </c>
      <c r="P82" s="57" t="s">
        <v>126</v>
      </c>
      <c r="Q82" s="57" t="s">
        <v>127</v>
      </c>
      <c r="R82" s="57" t="s">
        <v>126</v>
      </c>
      <c r="S82" s="57" t="s">
        <v>127</v>
      </c>
      <c r="T82" s="57" t="s">
        <v>125</v>
      </c>
      <c r="U82" s="57" t="s">
        <v>125</v>
      </c>
      <c r="V82" s="57" t="s">
        <v>127</v>
      </c>
      <c r="W82" s="57" t="s">
        <v>126</v>
      </c>
      <c r="X82" s="138" t="s">
        <v>125</v>
      </c>
      <c r="Y82" s="144">
        <f>COUNTIF(Table14[[#This Row],[Tch 1]:[Tch 20]],"*R*")</f>
        <v>7</v>
      </c>
      <c r="Z82" s="51">
        <f>COUNTIF(Table14[[#This Row],[Tch 1]:[Tch 20]],"*L*")</f>
        <v>9</v>
      </c>
      <c r="AA82" s="51">
        <f>COUNTIF(Table14[[#This Row],[Tch 1]:[Tch 20]],"*B*")</f>
        <v>4</v>
      </c>
      <c r="AB82" s="90">
        <f>SUM(Table14[[#This Row],[Right]]+Table14[[#This Row],[Left]]+Table14[[#This Row],[Both]])</f>
        <v>20</v>
      </c>
    </row>
    <row r="83" spans="1:28">
      <c r="A83" s="16" t="s">
        <v>56</v>
      </c>
      <c r="B83" s="16">
        <v>1</v>
      </c>
      <c r="C83" s="37" t="s">
        <v>63</v>
      </c>
      <c r="D83" s="7" t="s">
        <v>128</v>
      </c>
      <c r="E83" s="180" t="s">
        <v>126</v>
      </c>
      <c r="F83" s="56" t="s">
        <v>127</v>
      </c>
      <c r="G83" s="56" t="s">
        <v>126</v>
      </c>
      <c r="H83" s="56" t="s">
        <v>126</v>
      </c>
      <c r="I83" s="56" t="s">
        <v>126</v>
      </c>
      <c r="J83" s="56" t="s">
        <v>126</v>
      </c>
      <c r="K83" s="56" t="s">
        <v>126</v>
      </c>
      <c r="L83" s="56" t="s">
        <v>126</v>
      </c>
      <c r="M83" s="56" t="s">
        <v>127</v>
      </c>
      <c r="N83" s="56" t="s">
        <v>126</v>
      </c>
      <c r="O83" s="56" t="s">
        <v>126</v>
      </c>
      <c r="P83" s="56" t="s">
        <v>127</v>
      </c>
      <c r="Q83" s="56" t="s">
        <v>126</v>
      </c>
      <c r="R83" s="56" t="s">
        <v>126</v>
      </c>
      <c r="S83" s="56" t="s">
        <v>125</v>
      </c>
      <c r="T83" s="56" t="s">
        <v>125</v>
      </c>
      <c r="U83" s="56" t="s">
        <v>126</v>
      </c>
      <c r="V83" s="56" t="s">
        <v>126</v>
      </c>
      <c r="W83" s="56" t="s">
        <v>126</v>
      </c>
      <c r="X83" s="137" t="s">
        <v>126</v>
      </c>
      <c r="Y83" s="143">
        <f>COUNTIF(Table14[[#This Row],[Tch 1]:[Tch 20]],"*R*")</f>
        <v>3</v>
      </c>
      <c r="Z83" s="16">
        <f>COUNTIF(Table14[[#This Row],[Tch 1]:[Tch 20]],"*L*")</f>
        <v>15</v>
      </c>
      <c r="AA83" s="16">
        <f>COUNTIF(Table14[[#This Row],[Tch 1]:[Tch 20]],"*B*")</f>
        <v>2</v>
      </c>
      <c r="AB83" s="89">
        <f>SUM(Table14[[#This Row],[Right]]+Table14[[#This Row],[Left]]+Table14[[#This Row],[Both]])</f>
        <v>20</v>
      </c>
    </row>
    <row r="84" spans="1:28">
      <c r="A84" s="54" t="s">
        <v>56</v>
      </c>
      <c r="B84" s="54">
        <v>1</v>
      </c>
      <c r="C84" s="99" t="s">
        <v>63</v>
      </c>
      <c r="D84" s="178" t="s">
        <v>129</v>
      </c>
      <c r="E84" s="182" t="s">
        <v>127</v>
      </c>
      <c r="F84" s="58" t="s">
        <v>126</v>
      </c>
      <c r="G84" s="58" t="s">
        <v>126</v>
      </c>
      <c r="H84" s="58" t="s">
        <v>127</v>
      </c>
      <c r="I84" s="58" t="s">
        <v>125</v>
      </c>
      <c r="J84" s="58" t="s">
        <v>126</v>
      </c>
      <c r="K84" s="58" t="s">
        <v>126</v>
      </c>
      <c r="L84" s="58" t="s">
        <v>126</v>
      </c>
      <c r="M84" s="58" t="s">
        <v>125</v>
      </c>
      <c r="N84" s="58" t="s">
        <v>126</v>
      </c>
      <c r="O84" s="58" t="s">
        <v>126</v>
      </c>
      <c r="P84" s="58" t="s">
        <v>126</v>
      </c>
      <c r="Q84" s="58" t="s">
        <v>126</v>
      </c>
      <c r="R84" s="58" t="s">
        <v>126</v>
      </c>
      <c r="S84" s="58" t="s">
        <v>125</v>
      </c>
      <c r="T84" s="58" t="s">
        <v>126</v>
      </c>
      <c r="U84" s="58" t="s">
        <v>125</v>
      </c>
      <c r="V84" s="58" t="s">
        <v>127</v>
      </c>
      <c r="W84" s="58" t="s">
        <v>126</v>
      </c>
      <c r="X84" s="139" t="s">
        <v>126</v>
      </c>
      <c r="Y84" s="145">
        <f>COUNTIF(Table14[[#This Row],[Tch 1]:[Tch 20]],"*R*")</f>
        <v>3</v>
      </c>
      <c r="Z84" s="54">
        <f>COUNTIF(Table14[[#This Row],[Tch 1]:[Tch 20]],"*L*")</f>
        <v>13</v>
      </c>
      <c r="AA84" s="54">
        <f>COUNTIF(Table14[[#This Row],[Tch 1]:[Tch 20]],"*B*")</f>
        <v>4</v>
      </c>
      <c r="AB84" s="91">
        <f>SUM(Table14[[#This Row],[Right]]+Table14[[#This Row],[Left]]+Table14[[#This Row],[Both]])</f>
        <v>20</v>
      </c>
    </row>
    <row r="85" spans="1:28">
      <c r="A85" s="16" t="s">
        <v>57</v>
      </c>
      <c r="B85" s="14">
        <v>2</v>
      </c>
      <c r="C85" s="50" t="s">
        <v>62</v>
      </c>
      <c r="D85" s="7" t="s">
        <v>124</v>
      </c>
      <c r="E85" s="180" t="s">
        <v>127</v>
      </c>
      <c r="F85" s="56" t="s">
        <v>125</v>
      </c>
      <c r="G85" s="56" t="s">
        <v>125</v>
      </c>
      <c r="H85" s="56" t="s">
        <v>125</v>
      </c>
      <c r="I85" s="56" t="s">
        <v>125</v>
      </c>
      <c r="J85" s="56" t="s">
        <v>125</v>
      </c>
      <c r="K85" s="56" t="s">
        <v>125</v>
      </c>
      <c r="L85" s="56" t="s">
        <v>126</v>
      </c>
      <c r="M85" s="56" t="s">
        <v>125</v>
      </c>
      <c r="N85" s="56" t="s">
        <v>127</v>
      </c>
      <c r="O85" s="56" t="s">
        <v>125</v>
      </c>
      <c r="P85" s="56" t="s">
        <v>125</v>
      </c>
      <c r="Q85" s="56" t="s">
        <v>127</v>
      </c>
      <c r="R85" s="56" t="s">
        <v>125</v>
      </c>
      <c r="S85" s="56" t="s">
        <v>125</v>
      </c>
      <c r="T85" s="56" t="s">
        <v>127</v>
      </c>
      <c r="U85" s="56" t="s">
        <v>125</v>
      </c>
      <c r="V85" s="56" t="s">
        <v>127</v>
      </c>
      <c r="W85" s="56" t="s">
        <v>126</v>
      </c>
      <c r="X85" s="137" t="s">
        <v>125</v>
      </c>
      <c r="Y85" s="143">
        <f>COUNTIF(Table14[[#This Row],[Tch 1]:[Tch 20]],"*R*")</f>
        <v>5</v>
      </c>
      <c r="Z85" s="16">
        <f>COUNTIF(Table14[[#This Row],[Tch 1]:[Tch 20]],"*L*")</f>
        <v>2</v>
      </c>
      <c r="AA85" s="16">
        <f>COUNTIF(Table14[[#This Row],[Tch 1]:[Tch 20]],"*B*")</f>
        <v>13</v>
      </c>
      <c r="AB85" s="89">
        <f>SUM(Table14[[#This Row],[Right]]+Table14[[#This Row],[Left]]+Table14[[#This Row],[Both]])</f>
        <v>20</v>
      </c>
    </row>
    <row r="86" spans="1:28">
      <c r="A86" s="16" t="s">
        <v>57</v>
      </c>
      <c r="B86" s="14">
        <v>2</v>
      </c>
      <c r="C86" s="14" t="s">
        <v>62</v>
      </c>
      <c r="D86" s="7" t="s">
        <v>128</v>
      </c>
      <c r="E86" s="183" t="s">
        <v>126</v>
      </c>
      <c r="F86" s="59" t="s">
        <v>127</v>
      </c>
      <c r="G86" s="59" t="s">
        <v>126</v>
      </c>
      <c r="H86" s="59" t="s">
        <v>127</v>
      </c>
      <c r="I86" s="59" t="s">
        <v>126</v>
      </c>
      <c r="J86" s="59" t="s">
        <v>127</v>
      </c>
      <c r="K86" s="59" t="s">
        <v>126</v>
      </c>
      <c r="L86" s="59" t="s">
        <v>127</v>
      </c>
      <c r="M86" s="59" t="s">
        <v>127</v>
      </c>
      <c r="N86" s="59" t="s">
        <v>126</v>
      </c>
      <c r="O86" s="59"/>
      <c r="P86" s="59"/>
      <c r="Q86" s="59"/>
      <c r="R86" s="59"/>
      <c r="S86" s="59"/>
      <c r="T86" s="59"/>
      <c r="U86" s="59"/>
      <c r="V86" s="59"/>
      <c r="W86" s="59"/>
      <c r="X86" s="140"/>
      <c r="Y86" s="143">
        <f>COUNTIF(Table14[[#This Row],[Tch 1]:[Tch 20]],"*R*")</f>
        <v>5</v>
      </c>
      <c r="Z86" s="16">
        <f>COUNTIF(Table14[[#This Row],[Tch 1]:[Tch 20]],"*L*")</f>
        <v>5</v>
      </c>
      <c r="AA86" s="16">
        <f>COUNTIF(Table14[[#This Row],[Tch 1]:[Tch 20]],"*B*")</f>
        <v>0</v>
      </c>
      <c r="AB86" s="89">
        <f>SUM(Table14[[#This Row],[Right]]+Table14[[#This Row],[Left]]+Table14[[#This Row],[Both]])</f>
        <v>10</v>
      </c>
    </row>
    <row r="87" spans="1:28" ht="16.5" thickBot="1">
      <c r="A87" s="16" t="s">
        <v>57</v>
      </c>
      <c r="B87" s="14">
        <v>2</v>
      </c>
      <c r="C87" s="102" t="s">
        <v>62</v>
      </c>
      <c r="D87" s="7" t="s">
        <v>129</v>
      </c>
      <c r="E87" s="183" t="s">
        <v>125</v>
      </c>
      <c r="F87" s="59" t="s">
        <v>126</v>
      </c>
      <c r="G87" s="59" t="s">
        <v>126</v>
      </c>
      <c r="H87" s="59" t="s">
        <v>127</v>
      </c>
      <c r="I87" s="59" t="s">
        <v>126</v>
      </c>
      <c r="J87" s="59" t="s">
        <v>126</v>
      </c>
      <c r="K87" s="59" t="s">
        <v>126</v>
      </c>
      <c r="L87" s="59" t="s">
        <v>125</v>
      </c>
      <c r="M87" s="59" t="s">
        <v>126</v>
      </c>
      <c r="N87" s="59" t="s">
        <v>126</v>
      </c>
      <c r="O87" s="59" t="s">
        <v>127</v>
      </c>
      <c r="P87" s="59" t="s">
        <v>126</v>
      </c>
      <c r="Q87" s="59" t="s">
        <v>125</v>
      </c>
      <c r="R87" s="59" t="s">
        <v>125</v>
      </c>
      <c r="S87" s="59" t="s">
        <v>126</v>
      </c>
      <c r="T87" s="59" t="s">
        <v>127</v>
      </c>
      <c r="U87" s="59" t="s">
        <v>126</v>
      </c>
      <c r="V87" s="59" t="s">
        <v>125</v>
      </c>
      <c r="W87" s="59" t="s">
        <v>127</v>
      </c>
      <c r="X87" s="140" t="s">
        <v>126</v>
      </c>
      <c r="Y87" s="143">
        <f>COUNTIF(Table14[[#This Row],[Tch 1]:[Tch 20]],"*R*")</f>
        <v>4</v>
      </c>
      <c r="Z87" s="16">
        <f>COUNTIF(Table14[[#This Row],[Tch 1]:[Tch 20]],"*L*")</f>
        <v>11</v>
      </c>
      <c r="AA87" s="16">
        <f>COUNTIF(Table14[[#This Row],[Tch 1]:[Tch 20]],"*B*")</f>
        <v>5</v>
      </c>
      <c r="AB87" s="89">
        <f>SUM(Table14[[#This Row],[Right]]+Table14[[#This Row],[Left]]+Table14[[#This Row],[Both]])</f>
        <v>20</v>
      </c>
    </row>
    <row r="88" spans="1:28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8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8">
      <c r="A90" s="1"/>
      <c r="B90" s="1"/>
      <c r="C90" s="1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8">
      <c r="A91" s="1"/>
      <c r="B91" s="1"/>
      <c r="C91" s="1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8">
      <c r="A92" s="1"/>
      <c r="B92" s="1"/>
      <c r="C92" s="1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8">
      <c r="A93" s="1"/>
      <c r="B93" s="1"/>
      <c r="C93" s="1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8">
      <c r="A94" s="1"/>
      <c r="B94" s="1"/>
      <c r="C94" s="1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8">
      <c r="A95" s="1"/>
      <c r="B95" s="1"/>
      <c r="C95" s="1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8">
      <c r="A96" s="1"/>
      <c r="B96" s="1"/>
      <c r="C96" s="1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>
      <c r="A97" s="1"/>
      <c r="B97" s="1"/>
      <c r="C97" s="1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1"/>
      <c r="B98" s="1"/>
      <c r="C98" s="1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1"/>
      <c r="B99" s="1"/>
      <c r="C99" s="1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1"/>
      <c r="B100" s="1"/>
      <c r="C100" s="1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1"/>
      <c r="B101" s="1"/>
      <c r="C101" s="1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1"/>
      <c r="B102" s="1"/>
      <c r="C102" s="1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1"/>
      <c r="B103" s="1"/>
      <c r="C103" s="1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1"/>
      <c r="B104" s="1"/>
      <c r="C104" s="1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1"/>
      <c r="B105" s="1"/>
      <c r="C105" s="1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>
      <c r="A106" s="1"/>
      <c r="B106" s="1"/>
      <c r="C106" s="1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1"/>
      <c r="B107" s="1"/>
      <c r="C107" s="1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9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C113" s="5"/>
    </row>
    <row r="114" spans="1:29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9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9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9">
      <c r="A117" s="2"/>
      <c r="B117" s="2"/>
      <c r="C117" s="2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9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9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9">
      <c r="A120" s="1"/>
      <c r="B120" s="1"/>
      <c r="C120" s="1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9">
      <c r="A121" s="1"/>
      <c r="B121" s="1"/>
      <c r="C121" s="1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9" ht="15" customHeight="1">
      <c r="A122" s="1"/>
      <c r="B122" s="1"/>
      <c r="C122" s="1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9">
      <c r="A123" s="1"/>
      <c r="B123" s="1"/>
      <c r="C123" s="1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9">
      <c r="A124" s="1"/>
      <c r="B124" s="1"/>
      <c r="C124" s="1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9">
      <c r="A125" s="1"/>
      <c r="B125" s="1"/>
      <c r="C125" s="1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9">
      <c r="A126" s="1"/>
      <c r="B126" s="1"/>
      <c r="C126" s="1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9">
      <c r="A127" s="1"/>
      <c r="B127" s="1"/>
      <c r="C127" s="1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9">
      <c r="A128" s="1"/>
      <c r="B128" s="1"/>
      <c r="C128" s="1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1"/>
      <c r="B129" s="1"/>
      <c r="C129" s="1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1"/>
      <c r="B130" s="1"/>
      <c r="C130" s="1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1"/>
      <c r="B131" s="1"/>
      <c r="C131" s="1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1"/>
      <c r="B135" s="1"/>
      <c r="C135" s="1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1"/>
      <c r="B139" s="1"/>
      <c r="C139" s="1"/>
      <c r="D139" s="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>
      <c r="A140" s="1"/>
      <c r="B140" s="1"/>
      <c r="C140" s="1"/>
      <c r="D140" s="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>
      <c r="A141" s="1"/>
      <c r="B141" s="1"/>
      <c r="C141" s="1"/>
      <c r="D141" s="2"/>
    </row>
    <row r="142" spans="1:24">
      <c r="A142" s="1"/>
      <c r="B142" s="1"/>
      <c r="C142" s="1"/>
      <c r="D142" s="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4">
      <c r="A143" s="1"/>
      <c r="B143" s="1"/>
      <c r="C143" s="1"/>
      <c r="D143" s="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>
      <c r="A144" s="1"/>
      <c r="B144" s="1"/>
      <c r="C144" s="1"/>
      <c r="D144" s="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8"/>
  <sheetViews>
    <sheetView zoomScale="110" zoomScaleNormal="110" workbookViewId="0"/>
  </sheetViews>
  <sheetFormatPr defaultColWidth="11.25" defaultRowHeight="15.75"/>
  <cols>
    <col min="1" max="1" width="12.25" style="7" customWidth="1"/>
    <col min="2" max="2" width="11.75" style="7" customWidth="1"/>
    <col min="3" max="3" width="19.25" style="7" customWidth="1"/>
    <col min="4" max="4" width="11.75" style="7" customWidth="1"/>
    <col min="5" max="5" width="13" style="7" customWidth="1"/>
    <col min="6" max="7" width="8.75" style="7" customWidth="1"/>
    <col min="8" max="16384" width="11.25" style="7"/>
  </cols>
  <sheetData>
    <row r="1" spans="1:7" s="12" customFormat="1" ht="39" customHeight="1" thickBot="1">
      <c r="A1" s="17" t="s">
        <v>58</v>
      </c>
      <c r="B1" s="17" t="s">
        <v>59</v>
      </c>
      <c r="C1" s="17" t="s">
        <v>69</v>
      </c>
      <c r="D1" s="17" t="s">
        <v>99</v>
      </c>
      <c r="E1" s="196" t="s">
        <v>130</v>
      </c>
      <c r="F1" s="17" t="s">
        <v>131</v>
      </c>
      <c r="G1" s="18" t="s">
        <v>132</v>
      </c>
    </row>
    <row r="2" spans="1:7">
      <c r="A2" s="14" t="s">
        <v>25</v>
      </c>
      <c r="B2" s="14">
        <v>2</v>
      </c>
      <c r="C2" s="98" t="s">
        <v>62</v>
      </c>
      <c r="D2" s="7" t="s">
        <v>124</v>
      </c>
      <c r="E2" s="185">
        <v>6</v>
      </c>
      <c r="F2" s="98">
        <v>6</v>
      </c>
      <c r="G2" s="186">
        <v>100</v>
      </c>
    </row>
    <row r="3" spans="1:7">
      <c r="A3" s="14" t="s">
        <v>25</v>
      </c>
      <c r="B3" s="14">
        <v>2</v>
      </c>
      <c r="C3" s="14" t="s">
        <v>62</v>
      </c>
      <c r="D3" s="7" t="s">
        <v>128</v>
      </c>
      <c r="E3" s="187">
        <v>11</v>
      </c>
      <c r="F3" s="14">
        <v>7</v>
      </c>
      <c r="G3" s="15">
        <v>100</v>
      </c>
    </row>
    <row r="4" spans="1:7">
      <c r="A4" s="14" t="s">
        <v>25</v>
      </c>
      <c r="B4" s="14">
        <v>2</v>
      </c>
      <c r="C4" s="53" t="s">
        <v>62</v>
      </c>
      <c r="D4" s="7" t="s">
        <v>129</v>
      </c>
      <c r="E4" s="187">
        <v>10</v>
      </c>
      <c r="F4" s="14">
        <v>8</v>
      </c>
      <c r="G4" s="15">
        <v>100</v>
      </c>
    </row>
    <row r="5" spans="1:7">
      <c r="A5" s="50" t="s">
        <v>28</v>
      </c>
      <c r="B5" s="50">
        <v>1</v>
      </c>
      <c r="C5" s="37" t="s">
        <v>63</v>
      </c>
      <c r="D5" s="177" t="s">
        <v>124</v>
      </c>
      <c r="E5" s="188">
        <v>6</v>
      </c>
      <c r="F5" s="50">
        <v>6</v>
      </c>
      <c r="G5" s="52">
        <v>100</v>
      </c>
    </row>
    <row r="6" spans="1:7">
      <c r="A6" s="14" t="s">
        <v>28</v>
      </c>
      <c r="B6" s="14">
        <v>1</v>
      </c>
      <c r="C6" s="37" t="s">
        <v>63</v>
      </c>
      <c r="D6" s="7" t="s">
        <v>128</v>
      </c>
      <c r="E6" s="187">
        <v>10</v>
      </c>
      <c r="F6" s="14">
        <v>5</v>
      </c>
      <c r="G6" s="15">
        <v>100</v>
      </c>
    </row>
    <row r="7" spans="1:7">
      <c r="A7" s="53" t="s">
        <v>28</v>
      </c>
      <c r="B7" s="53">
        <v>1</v>
      </c>
      <c r="C7" s="99" t="s">
        <v>63</v>
      </c>
      <c r="D7" s="178" t="s">
        <v>129</v>
      </c>
      <c r="E7" s="189">
        <v>11</v>
      </c>
      <c r="F7" s="53">
        <v>8</v>
      </c>
      <c r="G7" s="55">
        <v>100</v>
      </c>
    </row>
    <row r="8" spans="1:7">
      <c r="A8" s="14" t="s">
        <v>29</v>
      </c>
      <c r="B8" s="14">
        <v>2</v>
      </c>
      <c r="C8" s="14" t="s">
        <v>62</v>
      </c>
      <c r="D8" s="7" t="s">
        <v>124</v>
      </c>
      <c r="E8" s="187">
        <v>11</v>
      </c>
      <c r="F8" s="14">
        <v>10</v>
      </c>
      <c r="G8" s="15">
        <v>100</v>
      </c>
    </row>
    <row r="9" spans="1:7">
      <c r="A9" s="14" t="s">
        <v>29</v>
      </c>
      <c r="B9" s="14">
        <v>2</v>
      </c>
      <c r="C9" s="14" t="s">
        <v>62</v>
      </c>
      <c r="D9" s="7" t="s">
        <v>128</v>
      </c>
      <c r="E9" s="187">
        <v>11</v>
      </c>
      <c r="F9" s="14">
        <v>9</v>
      </c>
      <c r="G9" s="15">
        <v>100</v>
      </c>
    </row>
    <row r="10" spans="1:7">
      <c r="A10" s="14" t="s">
        <v>29</v>
      </c>
      <c r="B10" s="14">
        <v>2</v>
      </c>
      <c r="C10" s="53" t="s">
        <v>62</v>
      </c>
      <c r="D10" s="7" t="s">
        <v>129</v>
      </c>
      <c r="E10" s="187">
        <v>11</v>
      </c>
      <c r="F10" s="14">
        <v>3</v>
      </c>
      <c r="G10" s="15">
        <v>100</v>
      </c>
    </row>
    <row r="11" spans="1:7">
      <c r="A11" s="50" t="s">
        <v>30</v>
      </c>
      <c r="B11" s="50">
        <v>1</v>
      </c>
      <c r="C11" s="37" t="s">
        <v>63</v>
      </c>
      <c r="D11" s="177" t="s">
        <v>124</v>
      </c>
      <c r="E11" s="188">
        <v>11</v>
      </c>
      <c r="F11" s="50">
        <v>10</v>
      </c>
      <c r="G11" s="52">
        <v>100</v>
      </c>
    </row>
    <row r="12" spans="1:7">
      <c r="A12" s="14" t="s">
        <v>30</v>
      </c>
      <c r="B12" s="14">
        <v>1</v>
      </c>
      <c r="C12" s="37" t="s">
        <v>63</v>
      </c>
      <c r="D12" s="7" t="s">
        <v>128</v>
      </c>
      <c r="E12" s="187">
        <v>7</v>
      </c>
      <c r="F12" s="14">
        <v>3</v>
      </c>
      <c r="G12" s="15">
        <v>100</v>
      </c>
    </row>
    <row r="13" spans="1:7">
      <c r="A13" s="53" t="s">
        <v>30</v>
      </c>
      <c r="B13" s="53">
        <v>1</v>
      </c>
      <c r="C13" s="99" t="s">
        <v>63</v>
      </c>
      <c r="D13" s="178" t="s">
        <v>129</v>
      </c>
      <c r="E13" s="189">
        <v>17</v>
      </c>
      <c r="F13" s="53">
        <v>16</v>
      </c>
      <c r="G13" s="55">
        <v>100</v>
      </c>
    </row>
    <row r="14" spans="1:7">
      <c r="A14" s="50" t="s">
        <v>32</v>
      </c>
      <c r="B14" s="51">
        <v>1</v>
      </c>
      <c r="C14" s="37" t="s">
        <v>63</v>
      </c>
      <c r="D14" s="177" t="s">
        <v>124</v>
      </c>
      <c r="E14" s="188">
        <v>10</v>
      </c>
      <c r="F14" s="50">
        <v>8</v>
      </c>
      <c r="G14" s="52">
        <v>100</v>
      </c>
    </row>
    <row r="15" spans="1:7">
      <c r="A15" s="14" t="s">
        <v>32</v>
      </c>
      <c r="B15" s="16">
        <v>1</v>
      </c>
      <c r="C15" s="37" t="s">
        <v>63</v>
      </c>
      <c r="D15" s="7" t="s">
        <v>128</v>
      </c>
      <c r="E15" s="187">
        <v>3</v>
      </c>
      <c r="F15" s="14">
        <v>3</v>
      </c>
      <c r="G15" s="15">
        <v>100</v>
      </c>
    </row>
    <row r="16" spans="1:7">
      <c r="A16" s="53" t="s">
        <v>32</v>
      </c>
      <c r="B16" s="54">
        <v>1</v>
      </c>
      <c r="C16" s="99" t="s">
        <v>63</v>
      </c>
      <c r="D16" s="178" t="s">
        <v>129</v>
      </c>
      <c r="E16" s="189">
        <v>7</v>
      </c>
      <c r="F16" s="53">
        <v>8</v>
      </c>
      <c r="G16" s="55">
        <v>100</v>
      </c>
    </row>
    <row r="17" spans="1:7">
      <c r="A17" s="14" t="s">
        <v>33</v>
      </c>
      <c r="B17" s="16">
        <v>1</v>
      </c>
      <c r="C17" s="37" t="s">
        <v>63</v>
      </c>
      <c r="D17" s="7" t="s">
        <v>124</v>
      </c>
      <c r="E17" s="187">
        <v>7</v>
      </c>
      <c r="F17" s="14">
        <v>10</v>
      </c>
      <c r="G17" s="15">
        <v>100</v>
      </c>
    </row>
    <row r="18" spans="1:7">
      <c r="A18" s="14" t="s">
        <v>33</v>
      </c>
      <c r="B18" s="16">
        <v>1</v>
      </c>
      <c r="C18" s="37" t="s">
        <v>63</v>
      </c>
      <c r="D18" s="7" t="s">
        <v>128</v>
      </c>
      <c r="E18" s="187">
        <v>9</v>
      </c>
      <c r="F18" s="14">
        <v>4</v>
      </c>
      <c r="G18" s="15">
        <v>100</v>
      </c>
    </row>
    <row r="19" spans="1:7">
      <c r="A19" s="14" t="s">
        <v>33</v>
      </c>
      <c r="B19" s="16">
        <v>1</v>
      </c>
      <c r="C19" s="37" t="s">
        <v>63</v>
      </c>
      <c r="D19" s="7" t="s">
        <v>129</v>
      </c>
      <c r="E19" s="187">
        <v>12</v>
      </c>
      <c r="F19" s="14">
        <v>7</v>
      </c>
      <c r="G19" s="15">
        <v>100</v>
      </c>
    </row>
    <row r="20" spans="1:7">
      <c r="A20" s="50" t="s">
        <v>34</v>
      </c>
      <c r="B20" s="51">
        <v>2</v>
      </c>
      <c r="C20" s="51" t="s">
        <v>62</v>
      </c>
      <c r="D20" s="177" t="s">
        <v>124</v>
      </c>
      <c r="E20" s="188">
        <v>9</v>
      </c>
      <c r="F20" s="50">
        <v>6</v>
      </c>
      <c r="G20" s="52">
        <v>100</v>
      </c>
    </row>
    <row r="21" spans="1:7">
      <c r="A21" s="14" t="s">
        <v>34</v>
      </c>
      <c r="B21" s="16">
        <v>2</v>
      </c>
      <c r="C21" s="16" t="s">
        <v>62</v>
      </c>
      <c r="D21" s="7" t="s">
        <v>128</v>
      </c>
      <c r="E21" s="187">
        <v>6</v>
      </c>
      <c r="F21" s="14">
        <v>7</v>
      </c>
      <c r="G21" s="15">
        <v>100</v>
      </c>
    </row>
    <row r="22" spans="1:7">
      <c r="A22" s="53" t="s">
        <v>34</v>
      </c>
      <c r="B22" s="54">
        <v>2</v>
      </c>
      <c r="C22" s="54" t="s">
        <v>62</v>
      </c>
      <c r="D22" s="178" t="s">
        <v>129</v>
      </c>
      <c r="E22" s="189">
        <v>11</v>
      </c>
      <c r="F22" s="53">
        <v>2</v>
      </c>
      <c r="G22" s="55">
        <v>100</v>
      </c>
    </row>
    <row r="23" spans="1:7">
      <c r="A23" s="14" t="s">
        <v>35</v>
      </c>
      <c r="B23" s="16">
        <v>2</v>
      </c>
      <c r="C23" s="16" t="s">
        <v>62</v>
      </c>
      <c r="D23" s="7" t="s">
        <v>124</v>
      </c>
      <c r="E23" s="187">
        <v>8</v>
      </c>
      <c r="F23" s="14">
        <v>7</v>
      </c>
      <c r="G23" s="15">
        <v>100</v>
      </c>
    </row>
    <row r="24" spans="1:7">
      <c r="A24" s="14" t="s">
        <v>35</v>
      </c>
      <c r="B24" s="16">
        <v>2</v>
      </c>
      <c r="C24" s="54" t="s">
        <v>62</v>
      </c>
      <c r="D24" s="7" t="s">
        <v>128</v>
      </c>
      <c r="E24" s="187">
        <v>7</v>
      </c>
      <c r="F24" s="14">
        <v>7</v>
      </c>
      <c r="G24" s="15">
        <v>100</v>
      </c>
    </row>
    <row r="25" spans="1:7">
      <c r="A25" s="50" t="s">
        <v>36</v>
      </c>
      <c r="B25" s="51">
        <v>1</v>
      </c>
      <c r="C25" s="37" t="s">
        <v>63</v>
      </c>
      <c r="D25" s="177" t="s">
        <v>124</v>
      </c>
      <c r="E25" s="188">
        <v>8</v>
      </c>
      <c r="F25" s="50">
        <v>10</v>
      </c>
      <c r="G25" s="52">
        <v>100</v>
      </c>
    </row>
    <row r="26" spans="1:7">
      <c r="A26" s="14" t="s">
        <v>36</v>
      </c>
      <c r="B26" s="16">
        <v>1</v>
      </c>
      <c r="C26" s="37" t="s">
        <v>63</v>
      </c>
      <c r="D26" s="7" t="s">
        <v>128</v>
      </c>
      <c r="E26" s="187">
        <v>7</v>
      </c>
      <c r="F26" s="14">
        <v>6</v>
      </c>
      <c r="G26" s="15">
        <v>100</v>
      </c>
    </row>
    <row r="27" spans="1:7">
      <c r="A27" s="53" t="s">
        <v>36</v>
      </c>
      <c r="B27" s="54">
        <v>1</v>
      </c>
      <c r="C27" s="99" t="s">
        <v>63</v>
      </c>
      <c r="D27" s="178" t="s">
        <v>129</v>
      </c>
      <c r="E27" s="189">
        <v>7</v>
      </c>
      <c r="F27" s="53">
        <v>6</v>
      </c>
      <c r="G27" s="55">
        <v>100</v>
      </c>
    </row>
    <row r="28" spans="1:7">
      <c r="A28" s="14" t="s">
        <v>37</v>
      </c>
      <c r="B28" s="16">
        <v>1</v>
      </c>
      <c r="C28" s="37" t="s">
        <v>63</v>
      </c>
      <c r="D28" s="7" t="s">
        <v>124</v>
      </c>
      <c r="E28" s="187">
        <v>3</v>
      </c>
      <c r="F28" s="14">
        <v>2</v>
      </c>
      <c r="G28" s="15">
        <v>100</v>
      </c>
    </row>
    <row r="29" spans="1:7">
      <c r="A29" s="14" t="s">
        <v>37</v>
      </c>
      <c r="B29" s="16">
        <v>1</v>
      </c>
      <c r="C29" s="37" t="s">
        <v>63</v>
      </c>
      <c r="D29" s="7" t="s">
        <v>128</v>
      </c>
      <c r="E29" s="187">
        <v>10</v>
      </c>
      <c r="F29" s="14">
        <v>6</v>
      </c>
      <c r="G29" s="15">
        <v>100</v>
      </c>
    </row>
    <row r="30" spans="1:7">
      <c r="A30" s="14" t="s">
        <v>37</v>
      </c>
      <c r="B30" s="16">
        <v>1</v>
      </c>
      <c r="C30" s="37" t="s">
        <v>63</v>
      </c>
      <c r="D30" s="7" t="s">
        <v>129</v>
      </c>
      <c r="E30" s="187">
        <v>7</v>
      </c>
      <c r="F30" s="14">
        <v>4</v>
      </c>
      <c r="G30" s="15">
        <v>100</v>
      </c>
    </row>
    <row r="31" spans="1:7">
      <c r="A31" s="50" t="s">
        <v>38</v>
      </c>
      <c r="B31" s="51">
        <v>2</v>
      </c>
      <c r="C31" s="51" t="s">
        <v>62</v>
      </c>
      <c r="D31" s="177" t="s">
        <v>124</v>
      </c>
      <c r="E31" s="188">
        <v>8</v>
      </c>
      <c r="F31" s="50">
        <v>7</v>
      </c>
      <c r="G31" s="52">
        <v>100</v>
      </c>
    </row>
    <row r="32" spans="1:7">
      <c r="A32" s="14" t="s">
        <v>38</v>
      </c>
      <c r="B32" s="16">
        <v>2</v>
      </c>
      <c r="C32" s="16" t="s">
        <v>62</v>
      </c>
      <c r="D32" s="7" t="s">
        <v>128</v>
      </c>
      <c r="E32" s="187">
        <v>13</v>
      </c>
      <c r="F32" s="14">
        <v>11</v>
      </c>
      <c r="G32" s="15">
        <v>100</v>
      </c>
    </row>
    <row r="33" spans="1:7">
      <c r="A33" s="53" t="s">
        <v>38</v>
      </c>
      <c r="B33" s="54">
        <v>2</v>
      </c>
      <c r="C33" s="54" t="s">
        <v>62</v>
      </c>
      <c r="D33" s="178" t="s">
        <v>129</v>
      </c>
      <c r="E33" s="189">
        <v>13</v>
      </c>
      <c r="F33" s="53">
        <v>7</v>
      </c>
      <c r="G33" s="55">
        <v>100</v>
      </c>
    </row>
    <row r="34" spans="1:7">
      <c r="A34" s="14" t="s">
        <v>39</v>
      </c>
      <c r="B34" s="16">
        <v>1</v>
      </c>
      <c r="C34" s="37" t="s">
        <v>63</v>
      </c>
      <c r="D34" s="7" t="s">
        <v>124</v>
      </c>
      <c r="E34" s="187" t="s">
        <v>133</v>
      </c>
      <c r="F34" s="14" t="s">
        <v>133</v>
      </c>
      <c r="G34" s="15" t="s">
        <v>133</v>
      </c>
    </row>
    <row r="35" spans="1:7">
      <c r="A35" s="14" t="s">
        <v>39</v>
      </c>
      <c r="B35" s="16">
        <v>1</v>
      </c>
      <c r="C35" s="37" t="s">
        <v>63</v>
      </c>
      <c r="D35" s="7" t="s">
        <v>128</v>
      </c>
      <c r="E35" s="187">
        <v>9</v>
      </c>
      <c r="F35" s="14">
        <v>2</v>
      </c>
      <c r="G35" s="15">
        <v>100</v>
      </c>
    </row>
    <row r="36" spans="1:7">
      <c r="A36" s="14" t="s">
        <v>39</v>
      </c>
      <c r="B36" s="16">
        <v>1</v>
      </c>
      <c r="C36" s="37" t="s">
        <v>63</v>
      </c>
      <c r="D36" s="7" t="s">
        <v>129</v>
      </c>
      <c r="E36" s="187">
        <v>13</v>
      </c>
      <c r="F36" s="14">
        <v>11</v>
      </c>
      <c r="G36" s="15">
        <v>100</v>
      </c>
    </row>
    <row r="37" spans="1:7">
      <c r="A37" s="50" t="s">
        <v>40</v>
      </c>
      <c r="B37" s="51">
        <v>2</v>
      </c>
      <c r="C37" s="51" t="s">
        <v>62</v>
      </c>
      <c r="D37" s="177" t="s">
        <v>124</v>
      </c>
      <c r="E37" s="188">
        <v>9</v>
      </c>
      <c r="F37" s="50">
        <v>9</v>
      </c>
      <c r="G37" s="52">
        <v>100</v>
      </c>
    </row>
    <row r="38" spans="1:7">
      <c r="A38" s="14" t="s">
        <v>40</v>
      </c>
      <c r="B38" s="16">
        <v>2</v>
      </c>
      <c r="C38" s="16" t="s">
        <v>62</v>
      </c>
      <c r="D38" s="7" t="s">
        <v>128</v>
      </c>
      <c r="E38" s="187">
        <v>7</v>
      </c>
      <c r="F38" s="14">
        <v>6</v>
      </c>
      <c r="G38" s="15">
        <v>100</v>
      </c>
    </row>
    <row r="39" spans="1:7">
      <c r="A39" s="53" t="s">
        <v>40</v>
      </c>
      <c r="B39" s="54">
        <v>2</v>
      </c>
      <c r="C39" s="54" t="s">
        <v>62</v>
      </c>
      <c r="D39" s="178" t="s">
        <v>129</v>
      </c>
      <c r="E39" s="189">
        <v>16</v>
      </c>
      <c r="F39" s="53">
        <v>5</v>
      </c>
      <c r="G39" s="55">
        <v>100</v>
      </c>
    </row>
    <row r="40" spans="1:7">
      <c r="A40" s="14" t="s">
        <v>41</v>
      </c>
      <c r="B40" s="16">
        <v>1</v>
      </c>
      <c r="C40" s="37" t="s">
        <v>63</v>
      </c>
      <c r="D40" s="7" t="s">
        <v>124</v>
      </c>
      <c r="E40" s="187">
        <v>8</v>
      </c>
      <c r="F40" s="14">
        <v>7</v>
      </c>
      <c r="G40" s="15">
        <v>100</v>
      </c>
    </row>
    <row r="41" spans="1:7">
      <c r="A41" s="14" t="s">
        <v>41</v>
      </c>
      <c r="B41" s="16">
        <v>1</v>
      </c>
      <c r="C41" s="37" t="s">
        <v>63</v>
      </c>
      <c r="D41" s="7" t="s">
        <v>128</v>
      </c>
      <c r="E41" s="187">
        <v>21</v>
      </c>
      <c r="F41" s="14">
        <v>7</v>
      </c>
      <c r="G41" s="15">
        <v>100</v>
      </c>
    </row>
    <row r="42" spans="1:7">
      <c r="A42" s="14" t="s">
        <v>41</v>
      </c>
      <c r="B42" s="16">
        <v>1</v>
      </c>
      <c r="C42" s="99" t="s">
        <v>63</v>
      </c>
      <c r="D42" s="7" t="s">
        <v>129</v>
      </c>
      <c r="E42" s="187">
        <v>9</v>
      </c>
      <c r="F42" s="14">
        <v>7</v>
      </c>
      <c r="G42" s="15">
        <v>100</v>
      </c>
    </row>
    <row r="43" spans="1:7">
      <c r="A43" s="50" t="s">
        <v>42</v>
      </c>
      <c r="B43" s="51">
        <v>1</v>
      </c>
      <c r="C43" s="37" t="s">
        <v>63</v>
      </c>
      <c r="D43" s="177" t="s">
        <v>124</v>
      </c>
      <c r="E43" s="188">
        <v>3</v>
      </c>
      <c r="F43" s="50">
        <v>4</v>
      </c>
      <c r="G43" s="52">
        <v>100</v>
      </c>
    </row>
    <row r="44" spans="1:7">
      <c r="A44" s="14" t="s">
        <v>42</v>
      </c>
      <c r="B44" s="16">
        <v>1</v>
      </c>
      <c r="C44" s="37" t="s">
        <v>63</v>
      </c>
      <c r="D44" s="7" t="s">
        <v>128</v>
      </c>
      <c r="E44" s="187">
        <v>7</v>
      </c>
      <c r="F44" s="14">
        <v>3</v>
      </c>
      <c r="G44" s="15">
        <v>100</v>
      </c>
    </row>
    <row r="45" spans="1:7">
      <c r="A45" s="53" t="s">
        <v>42</v>
      </c>
      <c r="B45" s="54">
        <v>1</v>
      </c>
      <c r="C45" s="99" t="s">
        <v>63</v>
      </c>
      <c r="D45" s="178" t="s">
        <v>129</v>
      </c>
      <c r="E45" s="189">
        <v>8</v>
      </c>
      <c r="F45" s="53">
        <v>6</v>
      </c>
      <c r="G45" s="55">
        <v>100</v>
      </c>
    </row>
    <row r="46" spans="1:7">
      <c r="A46" s="14" t="s">
        <v>43</v>
      </c>
      <c r="B46" s="16">
        <v>2</v>
      </c>
      <c r="C46" s="16" t="s">
        <v>62</v>
      </c>
      <c r="D46" s="7" t="s">
        <v>124</v>
      </c>
      <c r="E46" s="187">
        <v>5</v>
      </c>
      <c r="F46" s="14">
        <v>5</v>
      </c>
      <c r="G46" s="15">
        <v>100</v>
      </c>
    </row>
    <row r="47" spans="1:7">
      <c r="A47" s="14" t="s">
        <v>43</v>
      </c>
      <c r="B47" s="16">
        <v>2</v>
      </c>
      <c r="C47" s="16" t="s">
        <v>62</v>
      </c>
      <c r="D47" s="7" t="s">
        <v>128</v>
      </c>
      <c r="E47" s="187">
        <v>10</v>
      </c>
      <c r="F47" s="14">
        <v>5</v>
      </c>
      <c r="G47" s="15">
        <v>100</v>
      </c>
    </row>
    <row r="48" spans="1:7">
      <c r="A48" s="50" t="s">
        <v>44</v>
      </c>
      <c r="B48" s="51">
        <v>2</v>
      </c>
      <c r="C48" s="51" t="s">
        <v>62</v>
      </c>
      <c r="D48" s="177" t="s">
        <v>124</v>
      </c>
      <c r="E48" s="188">
        <v>3</v>
      </c>
      <c r="F48" s="50">
        <v>4</v>
      </c>
      <c r="G48" s="52">
        <v>100</v>
      </c>
    </row>
    <row r="49" spans="1:7">
      <c r="A49" s="14" t="s">
        <v>44</v>
      </c>
      <c r="B49" s="16">
        <v>2</v>
      </c>
      <c r="C49" s="16" t="s">
        <v>62</v>
      </c>
      <c r="D49" s="7" t="s">
        <v>128</v>
      </c>
      <c r="E49" s="187">
        <v>8</v>
      </c>
      <c r="F49" s="14">
        <v>3</v>
      </c>
      <c r="G49" s="15">
        <v>100</v>
      </c>
    </row>
    <row r="50" spans="1:7">
      <c r="A50" s="53" t="s">
        <v>44</v>
      </c>
      <c r="B50" s="54">
        <v>2</v>
      </c>
      <c r="C50" s="54" t="s">
        <v>62</v>
      </c>
      <c r="D50" s="178" t="s">
        <v>129</v>
      </c>
      <c r="E50" s="189">
        <v>5</v>
      </c>
      <c r="F50" s="53">
        <v>6</v>
      </c>
      <c r="G50" s="55">
        <v>100</v>
      </c>
    </row>
    <row r="51" spans="1:7">
      <c r="A51" s="14" t="s">
        <v>45</v>
      </c>
      <c r="B51" s="16">
        <v>2</v>
      </c>
      <c r="C51" s="16" t="s">
        <v>62</v>
      </c>
      <c r="D51" s="7" t="s">
        <v>124</v>
      </c>
      <c r="E51" s="187">
        <v>5</v>
      </c>
      <c r="F51" s="14">
        <v>5</v>
      </c>
      <c r="G51" s="15">
        <v>100</v>
      </c>
    </row>
    <row r="52" spans="1:7">
      <c r="A52" s="14" t="s">
        <v>45</v>
      </c>
      <c r="B52" s="16">
        <v>2</v>
      </c>
      <c r="C52" s="16" t="s">
        <v>62</v>
      </c>
      <c r="D52" s="7" t="s">
        <v>128</v>
      </c>
      <c r="E52" s="187">
        <v>8</v>
      </c>
      <c r="F52" s="14">
        <v>7</v>
      </c>
      <c r="G52" s="15">
        <v>100</v>
      </c>
    </row>
    <row r="53" spans="1:7">
      <c r="A53" s="14" t="s">
        <v>45</v>
      </c>
      <c r="B53" s="16">
        <v>2</v>
      </c>
      <c r="C53" s="54" t="s">
        <v>62</v>
      </c>
      <c r="D53" s="7" t="s">
        <v>129</v>
      </c>
      <c r="E53" s="187">
        <v>8</v>
      </c>
      <c r="F53" s="14">
        <v>3</v>
      </c>
      <c r="G53" s="15">
        <v>100</v>
      </c>
    </row>
    <row r="54" spans="1:7">
      <c r="A54" s="50" t="s">
        <v>46</v>
      </c>
      <c r="B54" s="51">
        <v>1</v>
      </c>
      <c r="C54" s="37" t="s">
        <v>63</v>
      </c>
      <c r="D54" s="177" t="s">
        <v>124</v>
      </c>
      <c r="E54" s="188">
        <v>17</v>
      </c>
      <c r="F54" s="50">
        <v>15</v>
      </c>
      <c r="G54" s="52">
        <v>100</v>
      </c>
    </row>
    <row r="55" spans="1:7">
      <c r="A55" s="14" t="s">
        <v>46</v>
      </c>
      <c r="B55" s="16">
        <v>1</v>
      </c>
      <c r="C55" s="37" t="s">
        <v>63</v>
      </c>
      <c r="D55" s="7" t="s">
        <v>128</v>
      </c>
      <c r="E55" s="187">
        <v>12</v>
      </c>
      <c r="F55" s="14">
        <v>13</v>
      </c>
      <c r="G55" s="15">
        <v>100</v>
      </c>
    </row>
    <row r="56" spans="1:7">
      <c r="A56" s="14" t="s">
        <v>46</v>
      </c>
      <c r="B56" s="16">
        <v>1</v>
      </c>
      <c r="C56" s="37" t="s">
        <v>63</v>
      </c>
      <c r="D56" s="7" t="s">
        <v>129</v>
      </c>
      <c r="E56" s="187">
        <v>16</v>
      </c>
      <c r="F56" s="14">
        <v>11</v>
      </c>
      <c r="G56" s="15">
        <v>100</v>
      </c>
    </row>
    <row r="57" spans="1:7">
      <c r="A57" s="50" t="s">
        <v>47</v>
      </c>
      <c r="B57" s="51">
        <v>2</v>
      </c>
      <c r="C57" s="51" t="s">
        <v>62</v>
      </c>
      <c r="D57" s="177" t="s">
        <v>124</v>
      </c>
      <c r="E57" s="188">
        <v>9</v>
      </c>
      <c r="F57" s="50">
        <v>9</v>
      </c>
      <c r="G57" s="52">
        <v>100</v>
      </c>
    </row>
    <row r="58" spans="1:7">
      <c r="A58" s="14" t="s">
        <v>47</v>
      </c>
      <c r="B58" s="16">
        <v>2</v>
      </c>
      <c r="C58" s="16" t="s">
        <v>62</v>
      </c>
      <c r="D58" s="7" t="s">
        <v>128</v>
      </c>
      <c r="E58" s="187">
        <v>8</v>
      </c>
      <c r="F58" s="14">
        <v>6</v>
      </c>
      <c r="G58" s="15">
        <v>100</v>
      </c>
    </row>
    <row r="59" spans="1:7">
      <c r="A59" s="53" t="s">
        <v>47</v>
      </c>
      <c r="B59" s="54">
        <v>2</v>
      </c>
      <c r="C59" s="54" t="s">
        <v>62</v>
      </c>
      <c r="D59" s="178" t="s">
        <v>129</v>
      </c>
      <c r="E59" s="189">
        <v>8</v>
      </c>
      <c r="F59" s="53">
        <v>7</v>
      </c>
      <c r="G59" s="55">
        <v>100</v>
      </c>
    </row>
    <row r="60" spans="1:7">
      <c r="A60" s="14" t="s">
        <v>48</v>
      </c>
      <c r="B60" s="16">
        <v>2</v>
      </c>
      <c r="C60" s="16" t="s">
        <v>62</v>
      </c>
      <c r="D60" s="7" t="s">
        <v>124</v>
      </c>
      <c r="E60" s="187">
        <v>5</v>
      </c>
      <c r="F60" s="14">
        <v>9</v>
      </c>
      <c r="G60" s="15">
        <v>100</v>
      </c>
    </row>
    <row r="61" spans="1:7">
      <c r="A61" s="14" t="s">
        <v>48</v>
      </c>
      <c r="B61" s="16">
        <v>2</v>
      </c>
      <c r="C61" s="16" t="s">
        <v>62</v>
      </c>
      <c r="D61" s="7" t="s">
        <v>128</v>
      </c>
      <c r="E61" s="187">
        <v>5</v>
      </c>
      <c r="F61" s="14">
        <v>4</v>
      </c>
      <c r="G61" s="15">
        <v>100</v>
      </c>
    </row>
    <row r="62" spans="1:7">
      <c r="A62" s="14" t="s">
        <v>48</v>
      </c>
      <c r="B62" s="16">
        <v>2</v>
      </c>
      <c r="C62" s="54" t="s">
        <v>62</v>
      </c>
      <c r="D62" s="7" t="s">
        <v>129</v>
      </c>
      <c r="E62" s="187">
        <v>8</v>
      </c>
      <c r="F62" s="14">
        <v>3</v>
      </c>
      <c r="G62" s="15">
        <v>100</v>
      </c>
    </row>
    <row r="63" spans="1:7">
      <c r="A63" s="50" t="s">
        <v>49</v>
      </c>
      <c r="B63" s="51">
        <v>1</v>
      </c>
      <c r="C63" s="37" t="s">
        <v>63</v>
      </c>
      <c r="D63" s="177" t="s">
        <v>124</v>
      </c>
      <c r="E63" s="188">
        <v>7</v>
      </c>
      <c r="F63" s="50">
        <v>6</v>
      </c>
      <c r="G63" s="52">
        <v>100</v>
      </c>
    </row>
    <row r="64" spans="1:7">
      <c r="A64" s="14" t="s">
        <v>49</v>
      </c>
      <c r="B64" s="16">
        <v>1</v>
      </c>
      <c r="C64" s="37" t="s">
        <v>63</v>
      </c>
      <c r="D64" s="7" t="s">
        <v>128</v>
      </c>
      <c r="E64" s="187">
        <v>13</v>
      </c>
      <c r="F64" s="14">
        <v>7</v>
      </c>
      <c r="G64" s="15">
        <v>100</v>
      </c>
    </row>
    <row r="65" spans="1:7">
      <c r="A65" s="53" t="s">
        <v>49</v>
      </c>
      <c r="B65" s="54">
        <v>1</v>
      </c>
      <c r="C65" s="99" t="s">
        <v>63</v>
      </c>
      <c r="D65" s="178" t="s">
        <v>129</v>
      </c>
      <c r="E65" s="189">
        <v>6</v>
      </c>
      <c r="F65" s="53">
        <v>2</v>
      </c>
      <c r="G65" s="55">
        <v>100</v>
      </c>
    </row>
    <row r="66" spans="1:7">
      <c r="A66" s="50" t="s">
        <v>64</v>
      </c>
      <c r="B66" s="51">
        <v>2</v>
      </c>
      <c r="C66" s="51" t="s">
        <v>62</v>
      </c>
      <c r="D66" s="177" t="s">
        <v>124</v>
      </c>
      <c r="E66" s="188">
        <v>2</v>
      </c>
      <c r="F66" s="50">
        <v>2</v>
      </c>
      <c r="G66" s="52">
        <v>100</v>
      </c>
    </row>
    <row r="67" spans="1:7">
      <c r="A67" s="14" t="s">
        <v>64</v>
      </c>
      <c r="B67" s="16">
        <v>2</v>
      </c>
      <c r="C67" s="16" t="s">
        <v>62</v>
      </c>
      <c r="D67" s="7" t="s">
        <v>128</v>
      </c>
      <c r="E67" s="187">
        <v>18</v>
      </c>
      <c r="F67" s="14">
        <v>7</v>
      </c>
      <c r="G67" s="15">
        <v>100</v>
      </c>
    </row>
    <row r="68" spans="1:7">
      <c r="A68" s="53" t="s">
        <v>64</v>
      </c>
      <c r="B68" s="54">
        <v>2</v>
      </c>
      <c r="C68" s="54" t="s">
        <v>62</v>
      </c>
      <c r="D68" s="178" t="s">
        <v>129</v>
      </c>
      <c r="E68" s="189">
        <v>10</v>
      </c>
      <c r="F68" s="53">
        <v>4</v>
      </c>
      <c r="G68" s="55">
        <v>100</v>
      </c>
    </row>
    <row r="69" spans="1:7">
      <c r="A69" s="14" t="s">
        <v>51</v>
      </c>
      <c r="B69" s="16">
        <v>1</v>
      </c>
      <c r="C69" s="37" t="s">
        <v>63</v>
      </c>
      <c r="D69" s="7" t="s">
        <v>124</v>
      </c>
      <c r="E69" s="187">
        <v>4</v>
      </c>
      <c r="F69" s="14">
        <v>5</v>
      </c>
      <c r="G69" s="15">
        <v>100</v>
      </c>
    </row>
    <row r="70" spans="1:7">
      <c r="A70" s="14" t="s">
        <v>51</v>
      </c>
      <c r="B70" s="16">
        <v>1</v>
      </c>
      <c r="C70" s="37" t="s">
        <v>63</v>
      </c>
      <c r="D70" s="7" t="s">
        <v>128</v>
      </c>
      <c r="E70" s="187">
        <v>16</v>
      </c>
      <c r="F70" s="14">
        <v>7</v>
      </c>
      <c r="G70" s="15">
        <v>100</v>
      </c>
    </row>
    <row r="71" spans="1:7">
      <c r="A71" s="14" t="s">
        <v>51</v>
      </c>
      <c r="B71" s="16">
        <v>1</v>
      </c>
      <c r="C71" s="99" t="s">
        <v>63</v>
      </c>
      <c r="D71" s="7" t="s">
        <v>129</v>
      </c>
      <c r="E71" s="187">
        <v>6</v>
      </c>
      <c r="F71" s="14">
        <v>4</v>
      </c>
      <c r="G71" s="15">
        <v>100</v>
      </c>
    </row>
    <row r="72" spans="1:7">
      <c r="A72" s="50" t="s">
        <v>52</v>
      </c>
      <c r="B72" s="51">
        <v>1</v>
      </c>
      <c r="C72" s="37" t="s">
        <v>63</v>
      </c>
      <c r="D72" s="177" t="s">
        <v>124</v>
      </c>
      <c r="E72" s="188">
        <v>6</v>
      </c>
      <c r="F72" s="50">
        <v>9</v>
      </c>
      <c r="G72" s="52">
        <v>100</v>
      </c>
    </row>
    <row r="73" spans="1:7">
      <c r="A73" s="14" t="s">
        <v>52</v>
      </c>
      <c r="B73" s="16">
        <v>1</v>
      </c>
      <c r="C73" s="37" t="s">
        <v>63</v>
      </c>
      <c r="D73" s="7" t="s">
        <v>128</v>
      </c>
      <c r="E73" s="187">
        <v>12</v>
      </c>
      <c r="F73" s="14">
        <v>9</v>
      </c>
      <c r="G73" s="15">
        <v>100</v>
      </c>
    </row>
    <row r="74" spans="1:7">
      <c r="A74" s="53" t="s">
        <v>52</v>
      </c>
      <c r="B74" s="54">
        <v>1</v>
      </c>
      <c r="C74" s="99" t="s">
        <v>63</v>
      </c>
      <c r="D74" s="178" t="s">
        <v>129</v>
      </c>
      <c r="E74" s="189">
        <v>11</v>
      </c>
      <c r="F74" s="53">
        <v>7</v>
      </c>
      <c r="G74" s="55">
        <v>100</v>
      </c>
    </row>
    <row r="75" spans="1:7">
      <c r="A75" s="14" t="s">
        <v>53</v>
      </c>
      <c r="B75" s="16">
        <v>2</v>
      </c>
      <c r="C75" s="16" t="s">
        <v>62</v>
      </c>
      <c r="D75" s="7" t="s">
        <v>124</v>
      </c>
      <c r="E75" s="187">
        <v>9</v>
      </c>
      <c r="F75" s="14">
        <v>9</v>
      </c>
      <c r="G75" s="15">
        <v>100</v>
      </c>
    </row>
    <row r="76" spans="1:7">
      <c r="A76" s="14" t="s">
        <v>53</v>
      </c>
      <c r="B76" s="16">
        <v>2</v>
      </c>
      <c r="C76" s="16" t="s">
        <v>62</v>
      </c>
      <c r="D76" s="7" t="s">
        <v>128</v>
      </c>
      <c r="E76" s="187">
        <v>3</v>
      </c>
      <c r="F76" s="14">
        <v>3</v>
      </c>
      <c r="G76" s="15">
        <v>100</v>
      </c>
    </row>
    <row r="77" spans="1:7">
      <c r="A77" s="14" t="s">
        <v>53</v>
      </c>
      <c r="B77" s="16">
        <v>2</v>
      </c>
      <c r="C77" s="54" t="s">
        <v>62</v>
      </c>
      <c r="D77" s="7" t="s">
        <v>129</v>
      </c>
      <c r="E77" s="187">
        <v>5</v>
      </c>
      <c r="F77" s="14">
        <v>2</v>
      </c>
      <c r="G77" s="15">
        <v>100</v>
      </c>
    </row>
    <row r="78" spans="1:7">
      <c r="A78" s="50" t="s">
        <v>54</v>
      </c>
      <c r="B78" s="51">
        <v>1</v>
      </c>
      <c r="C78" s="37" t="s">
        <v>63</v>
      </c>
      <c r="D78" s="177" t="s">
        <v>124</v>
      </c>
      <c r="E78" s="188">
        <v>7</v>
      </c>
      <c r="F78" s="50">
        <v>8</v>
      </c>
      <c r="G78" s="52">
        <v>100</v>
      </c>
    </row>
    <row r="79" spans="1:7">
      <c r="A79" s="14" t="s">
        <v>54</v>
      </c>
      <c r="B79" s="16">
        <v>1</v>
      </c>
      <c r="C79" s="37" t="s">
        <v>63</v>
      </c>
      <c r="D79" s="7" t="s">
        <v>128</v>
      </c>
      <c r="E79" s="187">
        <v>15</v>
      </c>
      <c r="F79" s="14">
        <v>5</v>
      </c>
      <c r="G79" s="15">
        <v>100</v>
      </c>
    </row>
    <row r="80" spans="1:7">
      <c r="A80" s="53" t="s">
        <v>54</v>
      </c>
      <c r="B80" s="54">
        <v>1</v>
      </c>
      <c r="C80" s="99" t="s">
        <v>63</v>
      </c>
      <c r="D80" s="178" t="s">
        <v>129</v>
      </c>
      <c r="E80" s="189">
        <v>12</v>
      </c>
      <c r="F80" s="53">
        <v>7</v>
      </c>
      <c r="G80" s="55">
        <v>100</v>
      </c>
    </row>
    <row r="81" spans="1:7">
      <c r="A81" s="14" t="s">
        <v>55</v>
      </c>
      <c r="B81" s="16">
        <v>2</v>
      </c>
      <c r="C81" s="54" t="s">
        <v>62</v>
      </c>
      <c r="D81" s="7" t="s">
        <v>124</v>
      </c>
      <c r="E81" s="187">
        <v>8</v>
      </c>
      <c r="F81" s="14">
        <v>7</v>
      </c>
      <c r="G81" s="15">
        <v>100</v>
      </c>
    </row>
    <row r="82" spans="1:7">
      <c r="A82" s="50" t="s">
        <v>56</v>
      </c>
      <c r="B82" s="51">
        <v>1</v>
      </c>
      <c r="C82" s="37" t="s">
        <v>63</v>
      </c>
      <c r="D82" s="177" t="s">
        <v>124</v>
      </c>
      <c r="E82" s="188">
        <v>6</v>
      </c>
      <c r="F82" s="50">
        <v>6</v>
      </c>
      <c r="G82" s="52">
        <v>100</v>
      </c>
    </row>
    <row r="83" spans="1:7">
      <c r="A83" s="14" t="s">
        <v>56</v>
      </c>
      <c r="B83" s="16">
        <v>1</v>
      </c>
      <c r="C83" s="37" t="s">
        <v>63</v>
      </c>
      <c r="D83" s="7" t="s">
        <v>128</v>
      </c>
      <c r="E83" s="187">
        <v>10</v>
      </c>
      <c r="F83" s="14">
        <v>9</v>
      </c>
      <c r="G83" s="15">
        <v>100</v>
      </c>
    </row>
    <row r="84" spans="1:7">
      <c r="A84" s="53" t="s">
        <v>56</v>
      </c>
      <c r="B84" s="54">
        <v>1</v>
      </c>
      <c r="C84" s="99" t="s">
        <v>63</v>
      </c>
      <c r="D84" s="178" t="s">
        <v>129</v>
      </c>
      <c r="E84" s="189">
        <v>9</v>
      </c>
      <c r="F84" s="53">
        <v>6</v>
      </c>
      <c r="G84" s="55">
        <v>100</v>
      </c>
    </row>
    <row r="85" spans="1:7">
      <c r="A85" s="16" t="s">
        <v>57</v>
      </c>
      <c r="B85" s="14">
        <v>2</v>
      </c>
      <c r="C85" s="14" t="s">
        <v>62</v>
      </c>
      <c r="D85" s="7" t="s">
        <v>124</v>
      </c>
      <c r="E85" s="187">
        <v>8</v>
      </c>
      <c r="F85" s="14">
        <v>10</v>
      </c>
      <c r="G85" s="15">
        <v>100</v>
      </c>
    </row>
    <row r="86" spans="1:7">
      <c r="A86" s="14" t="s">
        <v>57</v>
      </c>
      <c r="B86" s="14">
        <v>2</v>
      </c>
      <c r="C86" s="14" t="s">
        <v>62</v>
      </c>
      <c r="D86" s="7" t="s">
        <v>128</v>
      </c>
      <c r="E86" s="187">
        <v>12</v>
      </c>
      <c r="F86" s="14">
        <v>4</v>
      </c>
      <c r="G86" s="15">
        <v>100</v>
      </c>
    </row>
    <row r="87" spans="1:7" ht="16.5" thickBot="1">
      <c r="A87" s="14" t="s">
        <v>57</v>
      </c>
      <c r="B87" s="14">
        <v>2</v>
      </c>
      <c r="C87" s="100" t="s">
        <v>62</v>
      </c>
      <c r="D87" s="7" t="s">
        <v>129</v>
      </c>
      <c r="E87" s="187">
        <v>11</v>
      </c>
      <c r="F87" s="14">
        <v>7</v>
      </c>
      <c r="G87" s="15">
        <v>100</v>
      </c>
    </row>
    <row r="88" spans="1:7" ht="16.5" thickTop="1"/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"/>
  <sheetViews>
    <sheetView zoomScale="80" zoomScaleNormal="80" workbookViewId="0">
      <selection activeCell="W2" sqref="W1:Y1048576"/>
    </sheetView>
  </sheetViews>
  <sheetFormatPr defaultColWidth="10.75" defaultRowHeight="15.75"/>
  <cols>
    <col min="1" max="1" width="14.5" style="6" customWidth="1"/>
    <col min="2" max="2" width="14.25" style="6" customWidth="1"/>
    <col min="3" max="3" width="22.75" style="6" customWidth="1"/>
    <col min="4" max="4" width="12" style="118" customWidth="1"/>
    <col min="5" max="5" width="18" style="118" customWidth="1"/>
    <col min="6" max="6" width="15.5" style="118" customWidth="1"/>
    <col min="7" max="7" width="16.75" style="118" customWidth="1"/>
    <col min="8" max="8" width="12.25" style="118" customWidth="1"/>
    <col min="9" max="9" width="15.5" style="118" customWidth="1"/>
    <col min="10" max="10" width="16.25" style="118" customWidth="1"/>
    <col min="11" max="11" width="8.5" style="6" customWidth="1"/>
    <col min="12" max="12" width="13.75" style="6" customWidth="1"/>
    <col min="13" max="13" width="14.75" style="119" customWidth="1"/>
    <col min="14" max="14" width="10.75" style="118" customWidth="1"/>
    <col min="15" max="15" width="16.5" style="118" customWidth="1"/>
    <col min="16" max="16" width="18" style="118" customWidth="1"/>
    <col min="17" max="17" width="17.75" style="118" customWidth="1"/>
    <col min="18" max="18" width="16.75" style="118" customWidth="1"/>
    <col min="19" max="19" width="17.25" style="118" customWidth="1"/>
    <col min="20" max="20" width="13" style="6" customWidth="1"/>
    <col min="21" max="22" width="13.75" style="6" customWidth="1"/>
    <col min="23" max="16384" width="10.75" style="6"/>
  </cols>
  <sheetData>
    <row r="1" spans="1:22" s="116" customFormat="1" ht="16.5" customHeight="1" thickBot="1">
      <c r="A1" s="204"/>
      <c r="B1" s="205"/>
      <c r="C1" s="205"/>
      <c r="D1" s="206" t="s">
        <v>134</v>
      </c>
      <c r="E1" s="206"/>
      <c r="F1" s="206"/>
      <c r="G1" s="206"/>
      <c r="H1" s="206"/>
      <c r="I1" s="206"/>
      <c r="J1" s="206"/>
      <c r="K1" s="206"/>
      <c r="L1" s="206"/>
      <c r="M1" s="206"/>
      <c r="N1" s="203" t="s">
        <v>135</v>
      </c>
      <c r="O1" s="203"/>
      <c r="P1" s="203"/>
      <c r="Q1" s="203"/>
      <c r="R1" s="203"/>
      <c r="S1" s="203"/>
      <c r="T1" s="203"/>
      <c r="U1" s="203"/>
      <c r="V1" s="203"/>
    </row>
    <row r="2" spans="1:22" s="116" customFormat="1" ht="60.75" customHeight="1" thickBot="1">
      <c r="A2" s="108" t="s">
        <v>58</v>
      </c>
      <c r="B2" s="63" t="s">
        <v>59</v>
      </c>
      <c r="C2" s="63" t="s">
        <v>69</v>
      </c>
      <c r="D2" s="109" t="s">
        <v>136</v>
      </c>
      <c r="E2" s="109" t="s">
        <v>137</v>
      </c>
      <c r="F2" s="109" t="s">
        <v>138</v>
      </c>
      <c r="G2" s="109" t="s">
        <v>139</v>
      </c>
      <c r="H2" s="109" t="s">
        <v>140</v>
      </c>
      <c r="I2" s="109" t="s">
        <v>141</v>
      </c>
      <c r="J2" s="109" t="s">
        <v>142</v>
      </c>
      <c r="K2" s="63" t="s">
        <v>143</v>
      </c>
      <c r="L2" s="110" t="s">
        <v>144</v>
      </c>
      <c r="M2" s="109" t="s">
        <v>145</v>
      </c>
      <c r="N2" s="109" t="s">
        <v>146</v>
      </c>
      <c r="O2" s="109" t="s">
        <v>147</v>
      </c>
      <c r="P2" s="109" t="s">
        <v>148</v>
      </c>
      <c r="Q2" s="109" t="s">
        <v>149</v>
      </c>
      <c r="R2" s="109" t="s">
        <v>150</v>
      </c>
      <c r="S2" s="109" t="s">
        <v>151</v>
      </c>
      <c r="T2" s="63" t="s">
        <v>152</v>
      </c>
      <c r="U2" s="110" t="s">
        <v>153</v>
      </c>
      <c r="V2" s="109" t="s">
        <v>154</v>
      </c>
    </row>
    <row r="3" spans="1:22" s="11" customFormat="1">
      <c r="A3" s="66" t="s">
        <v>25</v>
      </c>
      <c r="B3" s="37">
        <v>2</v>
      </c>
      <c r="C3" s="135" t="s">
        <v>62</v>
      </c>
      <c r="D3" s="190">
        <v>4.6399199999999992</v>
      </c>
      <c r="E3" s="111">
        <v>126.30501999999997</v>
      </c>
      <c r="F3" s="111">
        <v>121.42337999999999</v>
      </c>
      <c r="G3" s="112">
        <f t="shared" ref="G3:G29" si="0">F3-D3</f>
        <v>116.78345999999999</v>
      </c>
      <c r="H3" s="112">
        <f t="shared" ref="H3:H29" si="1">E3+F3</f>
        <v>247.72839999999997</v>
      </c>
      <c r="I3" s="113">
        <f t="shared" ref="I3:I29" si="2">(F3-E3)/E3*100</f>
        <v>-3.8649611868158344</v>
      </c>
      <c r="J3" s="113">
        <f t="shared" ref="J3:J29" si="3">E3-G3</f>
        <v>9.5215599999999796</v>
      </c>
      <c r="K3" s="112" t="s">
        <v>155</v>
      </c>
      <c r="L3" s="197">
        <v>10</v>
      </c>
      <c r="M3" s="197">
        <v>10</v>
      </c>
      <c r="N3" s="146">
        <v>4.6037999999999997</v>
      </c>
      <c r="O3" s="112">
        <v>130.45238000000001</v>
      </c>
      <c r="P3" s="112">
        <v>125.57658000000001</v>
      </c>
      <c r="Q3" s="112">
        <f t="shared" ref="Q3:Q29" si="4">P3-N3</f>
        <v>120.97278</v>
      </c>
      <c r="R3" s="112">
        <f t="shared" ref="R3:R29" si="5">(P3-O3)/O3*100</f>
        <v>-3.7376090800336472</v>
      </c>
      <c r="S3" s="112">
        <f t="shared" ref="S3:S29" si="6">O3-Q3</f>
        <v>9.4796000000000049</v>
      </c>
      <c r="T3" s="112" t="s">
        <v>155</v>
      </c>
      <c r="U3" s="197">
        <v>10</v>
      </c>
      <c r="V3" s="69">
        <v>9</v>
      </c>
    </row>
    <row r="4" spans="1:22" s="11" customFormat="1">
      <c r="A4" s="66" t="s">
        <v>28</v>
      </c>
      <c r="B4" s="37">
        <v>1</v>
      </c>
      <c r="C4" s="173" t="s">
        <v>63</v>
      </c>
      <c r="D4" s="191">
        <v>8.280520000000001</v>
      </c>
      <c r="E4" s="67">
        <v>120.81998</v>
      </c>
      <c r="F4" s="67">
        <v>115.36358000000001</v>
      </c>
      <c r="G4" s="68">
        <f t="shared" si="0"/>
        <v>107.08306000000002</v>
      </c>
      <c r="H4" s="68">
        <f t="shared" si="1"/>
        <v>236.18356</v>
      </c>
      <c r="I4" s="114">
        <f t="shared" si="2"/>
        <v>-4.5161404595498098</v>
      </c>
      <c r="J4" s="114">
        <f t="shared" si="3"/>
        <v>13.736919999999984</v>
      </c>
      <c r="K4" s="68" t="s">
        <v>155</v>
      </c>
      <c r="L4" s="69">
        <v>10</v>
      </c>
      <c r="M4" s="69">
        <v>8</v>
      </c>
      <c r="N4" s="147">
        <v>7.3445</v>
      </c>
      <c r="O4" s="68">
        <v>121.47438</v>
      </c>
      <c r="P4" s="68">
        <v>115.85386</v>
      </c>
      <c r="Q4" s="68">
        <f t="shared" si="4"/>
        <v>108.50936</v>
      </c>
      <c r="R4" s="68">
        <f t="shared" si="5"/>
        <v>-4.6269180381904391</v>
      </c>
      <c r="S4" s="68">
        <f t="shared" si="6"/>
        <v>12.965019999999996</v>
      </c>
      <c r="T4" s="68" t="s">
        <v>155</v>
      </c>
      <c r="U4" s="69">
        <v>10</v>
      </c>
      <c r="V4" s="69">
        <v>8</v>
      </c>
    </row>
    <row r="5" spans="1:22" s="11" customFormat="1">
      <c r="A5" s="66" t="s">
        <v>29</v>
      </c>
      <c r="B5" s="37">
        <v>2</v>
      </c>
      <c r="C5" s="135" t="s">
        <v>62</v>
      </c>
      <c r="D5" s="191">
        <v>8.9009599999999995</v>
      </c>
      <c r="E5" s="67">
        <v>113.44471999999999</v>
      </c>
      <c r="F5" s="67">
        <v>113.41157999999999</v>
      </c>
      <c r="G5" s="68">
        <f t="shared" si="0"/>
        <v>104.51061999999999</v>
      </c>
      <c r="H5" s="68">
        <f t="shared" si="1"/>
        <v>226.85629999999998</v>
      </c>
      <c r="I5" s="114">
        <f t="shared" si="2"/>
        <v>-2.9212465771878193E-2</v>
      </c>
      <c r="J5" s="114">
        <f t="shared" si="3"/>
        <v>8.9341000000000008</v>
      </c>
      <c r="K5" s="68" t="s">
        <v>156</v>
      </c>
      <c r="L5" s="69">
        <v>10</v>
      </c>
      <c r="M5" s="69">
        <v>9</v>
      </c>
      <c r="N5" s="147">
        <v>9.5510000000000002</v>
      </c>
      <c r="O5" s="68">
        <v>112.51804</v>
      </c>
      <c r="P5" s="68">
        <v>112.11758</v>
      </c>
      <c r="Q5" s="68">
        <f t="shared" si="4"/>
        <v>102.56658</v>
      </c>
      <c r="R5" s="68">
        <f t="shared" si="5"/>
        <v>-0.35590737271996148</v>
      </c>
      <c r="S5" s="68">
        <f t="shared" si="6"/>
        <v>9.9514599999999973</v>
      </c>
      <c r="T5" s="48" t="s">
        <v>156</v>
      </c>
      <c r="U5" s="69">
        <v>10</v>
      </c>
      <c r="V5" s="69">
        <v>7</v>
      </c>
    </row>
    <row r="6" spans="1:22" s="11" customFormat="1">
      <c r="A6" s="66" t="s">
        <v>30</v>
      </c>
      <c r="B6" s="37">
        <v>1</v>
      </c>
      <c r="C6" s="173" t="s">
        <v>63</v>
      </c>
      <c r="D6" s="191">
        <v>14.996700000000004</v>
      </c>
      <c r="E6" s="67">
        <v>121.37788</v>
      </c>
      <c r="F6" s="67">
        <v>113.97731999999999</v>
      </c>
      <c r="G6" s="68">
        <f t="shared" si="0"/>
        <v>98.980619999999988</v>
      </c>
      <c r="H6" s="68">
        <f t="shared" si="1"/>
        <v>235.3552</v>
      </c>
      <c r="I6" s="114">
        <f t="shared" si="2"/>
        <v>-6.0971241217922181</v>
      </c>
      <c r="J6" s="114">
        <f t="shared" si="3"/>
        <v>22.397260000000017</v>
      </c>
      <c r="K6" s="68" t="s">
        <v>155</v>
      </c>
      <c r="L6" s="69">
        <v>10</v>
      </c>
      <c r="M6" s="69">
        <v>10</v>
      </c>
      <c r="N6" s="147">
        <v>15.7257</v>
      </c>
      <c r="O6" s="68">
        <v>119.06712</v>
      </c>
      <c r="P6" s="68">
        <v>111.63491999999999</v>
      </c>
      <c r="Q6" s="68">
        <f t="shared" si="4"/>
        <v>95.909219999999991</v>
      </c>
      <c r="R6" s="68">
        <f t="shared" si="5"/>
        <v>-6.2420255062858736</v>
      </c>
      <c r="S6" s="68">
        <f t="shared" si="6"/>
        <v>23.157900000000012</v>
      </c>
      <c r="T6" s="68" t="s">
        <v>155</v>
      </c>
      <c r="U6" s="69">
        <v>10</v>
      </c>
      <c r="V6" s="69">
        <v>10</v>
      </c>
    </row>
    <row r="7" spans="1:22" s="11" customFormat="1">
      <c r="A7" s="66" t="s">
        <v>32</v>
      </c>
      <c r="B7" s="37">
        <v>1</v>
      </c>
      <c r="C7" s="173" t="s">
        <v>63</v>
      </c>
      <c r="D7" s="191">
        <v>6.2658199999999997</v>
      </c>
      <c r="E7" s="67">
        <v>129.63072</v>
      </c>
      <c r="F7" s="67">
        <v>123.06273999999999</v>
      </c>
      <c r="G7" s="68">
        <f t="shared" si="0"/>
        <v>116.79691999999999</v>
      </c>
      <c r="H7" s="68">
        <f t="shared" si="1"/>
        <v>252.69345999999999</v>
      </c>
      <c r="I7" s="114">
        <f t="shared" si="2"/>
        <v>-5.0666848105140554</v>
      </c>
      <c r="J7" s="114">
        <f t="shared" si="3"/>
        <v>12.833800000000011</v>
      </c>
      <c r="K7" s="68" t="s">
        <v>156</v>
      </c>
      <c r="L7" s="69">
        <v>11</v>
      </c>
      <c r="M7" s="69">
        <v>8</v>
      </c>
      <c r="N7" s="147">
        <v>7.1276400000000004</v>
      </c>
      <c r="O7" s="68">
        <v>116.13028</v>
      </c>
      <c r="P7" s="68">
        <v>109.59815999999999</v>
      </c>
      <c r="Q7" s="68">
        <f t="shared" si="4"/>
        <v>102.47051999999999</v>
      </c>
      <c r="R7" s="68">
        <f t="shared" si="5"/>
        <v>-5.6248206755378582</v>
      </c>
      <c r="S7" s="68">
        <f t="shared" si="6"/>
        <v>13.659760000000006</v>
      </c>
      <c r="T7" s="48" t="s">
        <v>156</v>
      </c>
      <c r="U7" s="69">
        <v>11</v>
      </c>
      <c r="V7" s="69">
        <v>7</v>
      </c>
    </row>
    <row r="8" spans="1:22" s="11" customFormat="1">
      <c r="A8" s="66" t="s">
        <v>33</v>
      </c>
      <c r="B8" s="37">
        <v>1</v>
      </c>
      <c r="C8" s="173" t="s">
        <v>63</v>
      </c>
      <c r="D8" s="191">
        <v>17.8308</v>
      </c>
      <c r="E8" s="67">
        <v>119.41381999999999</v>
      </c>
      <c r="F8" s="67">
        <v>128.79004</v>
      </c>
      <c r="G8" s="68">
        <f t="shared" si="0"/>
        <v>110.95924000000001</v>
      </c>
      <c r="H8" s="68">
        <f t="shared" si="1"/>
        <v>248.20385999999999</v>
      </c>
      <c r="I8" s="114">
        <f t="shared" si="2"/>
        <v>7.8518717515276029</v>
      </c>
      <c r="J8" s="114">
        <f t="shared" si="3"/>
        <v>8.4545799999999787</v>
      </c>
      <c r="K8" s="68" t="s">
        <v>156</v>
      </c>
      <c r="L8" s="69">
        <v>10</v>
      </c>
      <c r="M8" s="69">
        <v>10</v>
      </c>
      <c r="N8" s="147">
        <v>16.07422</v>
      </c>
      <c r="O8" s="68">
        <v>117.64762</v>
      </c>
      <c r="P8" s="68">
        <v>125.61914</v>
      </c>
      <c r="Q8" s="68">
        <f t="shared" si="4"/>
        <v>109.54492</v>
      </c>
      <c r="R8" s="68">
        <f t="shared" si="5"/>
        <v>6.7757596796263266</v>
      </c>
      <c r="S8" s="68">
        <f t="shared" si="6"/>
        <v>8.1026999999999987</v>
      </c>
      <c r="T8" s="48" t="s">
        <v>156</v>
      </c>
      <c r="U8" s="69">
        <v>10</v>
      </c>
      <c r="V8" s="69">
        <v>10</v>
      </c>
    </row>
    <row r="9" spans="1:22" s="11" customFormat="1">
      <c r="A9" s="66" t="s">
        <v>34</v>
      </c>
      <c r="B9" s="37">
        <v>2</v>
      </c>
      <c r="C9" s="135" t="s">
        <v>62</v>
      </c>
      <c r="D9" s="191">
        <v>13.967599999999999</v>
      </c>
      <c r="E9" s="67">
        <v>121.41550000000001</v>
      </c>
      <c r="F9" s="67">
        <v>121.18256000000001</v>
      </c>
      <c r="G9" s="68">
        <f t="shared" si="0"/>
        <v>107.21496</v>
      </c>
      <c r="H9" s="68">
        <f t="shared" si="1"/>
        <v>242.59806000000003</v>
      </c>
      <c r="I9" s="114">
        <f t="shared" si="2"/>
        <v>-0.19185359365155127</v>
      </c>
      <c r="J9" s="114">
        <f t="shared" si="3"/>
        <v>14.200540000000004</v>
      </c>
      <c r="K9" s="68" t="s">
        <v>155</v>
      </c>
      <c r="L9" s="69">
        <v>10</v>
      </c>
      <c r="M9" s="69">
        <v>8</v>
      </c>
      <c r="N9" s="147">
        <v>14.121499999999999</v>
      </c>
      <c r="O9" s="68">
        <v>120.06416</v>
      </c>
      <c r="P9" s="68">
        <v>119.38424000000001</v>
      </c>
      <c r="Q9" s="68">
        <f t="shared" si="4"/>
        <v>105.26274000000001</v>
      </c>
      <c r="R9" s="68">
        <f t="shared" si="5"/>
        <v>-0.56629721975316838</v>
      </c>
      <c r="S9" s="68">
        <f t="shared" si="6"/>
        <v>14.801419999999993</v>
      </c>
      <c r="T9" s="68" t="s">
        <v>155</v>
      </c>
      <c r="U9" s="69">
        <v>10</v>
      </c>
      <c r="V9" s="69">
        <v>9</v>
      </c>
    </row>
    <row r="10" spans="1:22" s="11" customFormat="1">
      <c r="A10" s="66" t="s">
        <v>36</v>
      </c>
      <c r="B10" s="37">
        <v>1</v>
      </c>
      <c r="C10" s="173" t="s">
        <v>63</v>
      </c>
      <c r="D10" s="191">
        <v>10.637</v>
      </c>
      <c r="E10" s="67">
        <v>118.7495</v>
      </c>
      <c r="F10" s="67">
        <v>112.31099999999999</v>
      </c>
      <c r="G10" s="68">
        <f t="shared" si="0"/>
        <v>101.67399999999999</v>
      </c>
      <c r="H10" s="68">
        <f t="shared" si="1"/>
        <v>231.06049999999999</v>
      </c>
      <c r="I10" s="114">
        <f t="shared" si="2"/>
        <v>-5.4219175659687027</v>
      </c>
      <c r="J10" s="114">
        <f t="shared" si="3"/>
        <v>17.075500000000005</v>
      </c>
      <c r="K10" s="68" t="s">
        <v>155</v>
      </c>
      <c r="L10" s="69">
        <v>10</v>
      </c>
      <c r="M10" s="69">
        <v>8</v>
      </c>
      <c r="N10" s="147">
        <v>11.174480000000001</v>
      </c>
      <c r="O10" s="68">
        <v>118.9858</v>
      </c>
      <c r="P10" s="68">
        <v>112.44678</v>
      </c>
      <c r="Q10" s="68">
        <f t="shared" si="4"/>
        <v>101.2723</v>
      </c>
      <c r="R10" s="68">
        <f t="shared" si="5"/>
        <v>-5.4956305710429261</v>
      </c>
      <c r="S10" s="68">
        <f t="shared" si="6"/>
        <v>17.713499999999996</v>
      </c>
      <c r="T10" s="68" t="s">
        <v>155</v>
      </c>
      <c r="U10" s="69">
        <v>10</v>
      </c>
      <c r="V10" s="69">
        <v>8</v>
      </c>
    </row>
    <row r="11" spans="1:22" s="11" customFormat="1">
      <c r="A11" s="66" t="s">
        <v>37</v>
      </c>
      <c r="B11" s="37">
        <v>1</v>
      </c>
      <c r="C11" s="173" t="s">
        <v>63</v>
      </c>
      <c r="D11" s="191">
        <v>7.44062</v>
      </c>
      <c r="E11" s="67">
        <v>112.2128</v>
      </c>
      <c r="F11" s="67">
        <v>111.42833999999999</v>
      </c>
      <c r="G11" s="68">
        <f t="shared" si="0"/>
        <v>103.98772</v>
      </c>
      <c r="H11" s="68">
        <f t="shared" si="1"/>
        <v>223.64114000000001</v>
      </c>
      <c r="I11" s="114">
        <f t="shared" si="2"/>
        <v>-0.69908245761625232</v>
      </c>
      <c r="J11" s="114">
        <f t="shared" si="3"/>
        <v>8.2250800000000055</v>
      </c>
      <c r="K11" s="68" t="s">
        <v>155</v>
      </c>
      <c r="L11" s="69">
        <v>10</v>
      </c>
      <c r="M11" s="69">
        <v>9</v>
      </c>
      <c r="N11" s="147">
        <v>9.19998</v>
      </c>
      <c r="O11" s="68">
        <v>111.71751999999999</v>
      </c>
      <c r="P11" s="68">
        <v>110.60674</v>
      </c>
      <c r="Q11" s="68">
        <f t="shared" si="4"/>
        <v>101.40676000000001</v>
      </c>
      <c r="R11" s="68">
        <f t="shared" si="5"/>
        <v>-0.99427556214995749</v>
      </c>
      <c r="S11" s="68">
        <f t="shared" si="6"/>
        <v>10.310759999999988</v>
      </c>
      <c r="T11" s="68" t="s">
        <v>155</v>
      </c>
      <c r="U11" s="69">
        <v>10</v>
      </c>
      <c r="V11" s="69">
        <v>10</v>
      </c>
    </row>
    <row r="12" spans="1:22" s="11" customFormat="1">
      <c r="A12" s="66" t="s">
        <v>38</v>
      </c>
      <c r="B12" s="37">
        <v>2</v>
      </c>
      <c r="C12" s="135" t="s">
        <v>62</v>
      </c>
      <c r="D12" s="191">
        <v>12.408840000000001</v>
      </c>
      <c r="E12" s="67">
        <v>118.69928000000002</v>
      </c>
      <c r="F12" s="67">
        <v>115.27644000000001</v>
      </c>
      <c r="G12" s="68">
        <f t="shared" si="0"/>
        <v>102.86760000000001</v>
      </c>
      <c r="H12" s="68">
        <f t="shared" si="1"/>
        <v>233.97572000000002</v>
      </c>
      <c r="I12" s="114">
        <f t="shared" si="2"/>
        <v>-2.8836232199555103</v>
      </c>
      <c r="J12" s="114">
        <f t="shared" si="3"/>
        <v>15.831680000000006</v>
      </c>
      <c r="K12" s="68" t="s">
        <v>155</v>
      </c>
      <c r="L12" s="69">
        <v>10</v>
      </c>
      <c r="M12" s="69">
        <v>10</v>
      </c>
      <c r="N12" s="147">
        <v>13.403740000000001</v>
      </c>
      <c r="O12" s="68">
        <v>118.51582000000001</v>
      </c>
      <c r="P12" s="68">
        <v>115.30964</v>
      </c>
      <c r="Q12" s="68">
        <f t="shared" si="4"/>
        <v>101.9059</v>
      </c>
      <c r="R12" s="68">
        <f t="shared" si="5"/>
        <v>-2.705275970752262</v>
      </c>
      <c r="S12" s="68">
        <f t="shared" si="6"/>
        <v>16.609920000000002</v>
      </c>
      <c r="T12" s="68" t="s">
        <v>155</v>
      </c>
      <c r="U12" s="69">
        <v>10</v>
      </c>
      <c r="V12" s="69">
        <v>10</v>
      </c>
    </row>
    <row r="13" spans="1:22" s="11" customFormat="1">
      <c r="A13" s="66" t="s">
        <v>39</v>
      </c>
      <c r="B13" s="37">
        <v>1</v>
      </c>
      <c r="C13" s="173" t="s">
        <v>63</v>
      </c>
      <c r="D13" s="191">
        <v>12.964839999999997</v>
      </c>
      <c r="E13" s="67">
        <v>117.37599999999999</v>
      </c>
      <c r="F13" s="67">
        <v>117.66672000000003</v>
      </c>
      <c r="G13" s="68">
        <f t="shared" si="0"/>
        <v>104.70188000000003</v>
      </c>
      <c r="H13" s="68">
        <f t="shared" si="1"/>
        <v>235.04272000000003</v>
      </c>
      <c r="I13" s="114">
        <f t="shared" si="2"/>
        <v>0.24768266085063032</v>
      </c>
      <c r="J13" s="114">
        <f t="shared" si="3"/>
        <v>12.674119999999959</v>
      </c>
      <c r="K13" s="68" t="s">
        <v>156</v>
      </c>
      <c r="L13" s="69">
        <v>10</v>
      </c>
      <c r="M13" s="69">
        <v>10</v>
      </c>
      <c r="N13" s="147">
        <v>14.551</v>
      </c>
      <c r="O13" s="68">
        <v>118.518</v>
      </c>
      <c r="P13" s="68">
        <v>117.44750000000001</v>
      </c>
      <c r="Q13" s="68">
        <f t="shared" si="4"/>
        <v>102.8965</v>
      </c>
      <c r="R13" s="68">
        <f t="shared" si="5"/>
        <v>-0.90323832666767556</v>
      </c>
      <c r="S13" s="68">
        <f t="shared" si="6"/>
        <v>15.621499999999997</v>
      </c>
      <c r="T13" s="48" t="s">
        <v>156</v>
      </c>
      <c r="U13" s="69">
        <v>10</v>
      </c>
      <c r="V13" s="69">
        <v>10</v>
      </c>
    </row>
    <row r="14" spans="1:22" s="11" customFormat="1">
      <c r="A14" s="66" t="s">
        <v>40</v>
      </c>
      <c r="B14" s="37">
        <v>2</v>
      </c>
      <c r="C14" s="135" t="s">
        <v>62</v>
      </c>
      <c r="D14" s="191">
        <v>12.893999999999998</v>
      </c>
      <c r="E14" s="67">
        <v>120.90450000000001</v>
      </c>
      <c r="F14" s="67">
        <v>120.83000000000001</v>
      </c>
      <c r="G14" s="68">
        <f t="shared" si="0"/>
        <v>107.93600000000001</v>
      </c>
      <c r="H14" s="68">
        <f t="shared" si="1"/>
        <v>241.73450000000003</v>
      </c>
      <c r="I14" s="114">
        <f t="shared" si="2"/>
        <v>-6.1618881017663066E-2</v>
      </c>
      <c r="J14" s="114">
        <f t="shared" si="3"/>
        <v>12.968500000000006</v>
      </c>
      <c r="K14" s="68" t="s">
        <v>155</v>
      </c>
      <c r="L14" s="69">
        <v>10</v>
      </c>
      <c r="M14" s="69">
        <v>7</v>
      </c>
      <c r="N14" s="147">
        <v>10.259359999999999</v>
      </c>
      <c r="O14" s="68">
        <v>120.52606</v>
      </c>
      <c r="P14" s="68">
        <v>119.2501</v>
      </c>
      <c r="Q14" s="68">
        <f t="shared" si="4"/>
        <v>108.99074</v>
      </c>
      <c r="R14" s="68">
        <f t="shared" si="5"/>
        <v>-1.0586590153200044</v>
      </c>
      <c r="S14" s="68">
        <f t="shared" si="6"/>
        <v>11.535319999999999</v>
      </c>
      <c r="T14" s="68" t="s">
        <v>155</v>
      </c>
      <c r="U14" s="69">
        <v>10</v>
      </c>
      <c r="V14" s="69">
        <v>10</v>
      </c>
    </row>
    <row r="15" spans="1:22" s="11" customFormat="1">
      <c r="A15" s="66" t="s">
        <v>41</v>
      </c>
      <c r="B15" s="37">
        <v>1</v>
      </c>
      <c r="C15" s="173" t="s">
        <v>63</v>
      </c>
      <c r="D15" s="191">
        <v>12.96744</v>
      </c>
      <c r="E15" s="67">
        <v>116.1532</v>
      </c>
      <c r="F15" s="67">
        <v>112.0929</v>
      </c>
      <c r="G15" s="68">
        <f t="shared" si="0"/>
        <v>99.125460000000004</v>
      </c>
      <c r="H15" s="68">
        <f t="shared" si="1"/>
        <v>228.24610000000001</v>
      </c>
      <c r="I15" s="114">
        <f t="shared" si="2"/>
        <v>-3.495641962511578</v>
      </c>
      <c r="J15" s="114">
        <f t="shared" si="3"/>
        <v>17.027739999999994</v>
      </c>
      <c r="K15" s="68" t="s">
        <v>156</v>
      </c>
      <c r="L15" s="69">
        <v>10</v>
      </c>
      <c r="M15" s="69">
        <v>9</v>
      </c>
      <c r="N15" s="147">
        <v>15.127700000000001</v>
      </c>
      <c r="O15" s="68">
        <v>114.29164</v>
      </c>
      <c r="P15" s="68">
        <v>108.8918</v>
      </c>
      <c r="Q15" s="68">
        <f t="shared" si="4"/>
        <v>93.764099999999999</v>
      </c>
      <c r="R15" s="68">
        <f t="shared" si="5"/>
        <v>-4.7246150287107591</v>
      </c>
      <c r="S15" s="68">
        <f t="shared" si="6"/>
        <v>20.527540000000002</v>
      </c>
      <c r="T15" s="48" t="s">
        <v>156</v>
      </c>
      <c r="U15" s="69">
        <v>10</v>
      </c>
      <c r="V15" s="69">
        <v>10</v>
      </c>
    </row>
    <row r="16" spans="1:22" s="11" customFormat="1">
      <c r="A16" s="66" t="s">
        <v>42</v>
      </c>
      <c r="B16" s="37">
        <v>1</v>
      </c>
      <c r="C16" s="173" t="s">
        <v>63</v>
      </c>
      <c r="D16" s="191">
        <v>9.2278400000000005</v>
      </c>
      <c r="E16" s="67">
        <v>112.02330000000001</v>
      </c>
      <c r="F16" s="67">
        <v>108.36264</v>
      </c>
      <c r="G16" s="68">
        <f t="shared" si="0"/>
        <v>99.134799999999998</v>
      </c>
      <c r="H16" s="68">
        <f t="shared" si="1"/>
        <v>220.38594000000001</v>
      </c>
      <c r="I16" s="114">
        <f t="shared" si="2"/>
        <v>-3.2677666164092711</v>
      </c>
      <c r="J16" s="114">
        <f t="shared" si="3"/>
        <v>12.888500000000008</v>
      </c>
      <c r="K16" s="68" t="s">
        <v>156</v>
      </c>
      <c r="L16" s="69">
        <v>9</v>
      </c>
      <c r="M16" s="69">
        <v>9</v>
      </c>
      <c r="N16" s="147">
        <v>13.02126</v>
      </c>
      <c r="O16" s="68">
        <v>113.02488</v>
      </c>
      <c r="P16" s="68">
        <v>103.88466</v>
      </c>
      <c r="Q16" s="68">
        <f t="shared" si="4"/>
        <v>90.863399999999999</v>
      </c>
      <c r="R16" s="68">
        <f t="shared" si="5"/>
        <v>-8.0869097140381836</v>
      </c>
      <c r="S16" s="68">
        <f t="shared" si="6"/>
        <v>22.161479999999997</v>
      </c>
      <c r="T16" s="48" t="s">
        <v>156</v>
      </c>
      <c r="U16" s="69">
        <v>10</v>
      </c>
      <c r="V16" s="69">
        <v>9</v>
      </c>
    </row>
    <row r="17" spans="1:22" s="11" customFormat="1">
      <c r="A17" s="66" t="s">
        <v>44</v>
      </c>
      <c r="B17" s="37">
        <v>2</v>
      </c>
      <c r="C17" s="135" t="s">
        <v>62</v>
      </c>
      <c r="D17" s="191">
        <v>6.8274999999999997</v>
      </c>
      <c r="E17" s="67">
        <v>118.70283999999999</v>
      </c>
      <c r="F17" s="67">
        <v>119.97778000000001</v>
      </c>
      <c r="G17" s="68">
        <f t="shared" si="0"/>
        <v>113.15028000000001</v>
      </c>
      <c r="H17" s="68">
        <f t="shared" si="1"/>
        <v>238.68062</v>
      </c>
      <c r="I17" s="114">
        <f t="shared" si="2"/>
        <v>1.0740602330997431</v>
      </c>
      <c r="J17" s="114">
        <f t="shared" si="3"/>
        <v>5.5525599999999855</v>
      </c>
      <c r="K17" s="68" t="s">
        <v>155</v>
      </c>
      <c r="L17" s="69">
        <v>10</v>
      </c>
      <c r="M17" s="69">
        <v>9</v>
      </c>
      <c r="N17" s="147">
        <v>9.6500400000000006</v>
      </c>
      <c r="O17" s="68">
        <v>122.33750000000001</v>
      </c>
      <c r="P17" s="68">
        <v>122.86936</v>
      </c>
      <c r="Q17" s="68">
        <f t="shared" si="4"/>
        <v>113.21932</v>
      </c>
      <c r="R17" s="68">
        <f t="shared" si="5"/>
        <v>0.43474813528149148</v>
      </c>
      <c r="S17" s="68">
        <f t="shared" si="6"/>
        <v>9.1181800000000095</v>
      </c>
      <c r="T17" s="68" t="s">
        <v>155</v>
      </c>
      <c r="U17" s="69">
        <v>10</v>
      </c>
      <c r="V17" s="69">
        <v>10</v>
      </c>
    </row>
    <row r="18" spans="1:22" s="11" customFormat="1">
      <c r="A18" s="66" t="s">
        <v>45</v>
      </c>
      <c r="B18" s="37">
        <v>2</v>
      </c>
      <c r="C18" s="135" t="s">
        <v>62</v>
      </c>
      <c r="D18" s="191">
        <v>13.154499999999999</v>
      </c>
      <c r="E18" s="67">
        <v>122.41050000000001</v>
      </c>
      <c r="F18" s="67">
        <v>121.32999999999998</v>
      </c>
      <c r="G18" s="68">
        <f t="shared" si="0"/>
        <v>108.17549999999999</v>
      </c>
      <c r="H18" s="68">
        <f t="shared" si="1"/>
        <v>243.7405</v>
      </c>
      <c r="I18" s="114">
        <f t="shared" si="2"/>
        <v>-0.88268571732002477</v>
      </c>
      <c r="J18" s="114">
        <f t="shared" si="3"/>
        <v>14.235000000000028</v>
      </c>
      <c r="K18" s="68" t="s">
        <v>155</v>
      </c>
      <c r="L18" s="69">
        <v>10</v>
      </c>
      <c r="M18" s="69">
        <v>9</v>
      </c>
      <c r="N18" s="147">
        <v>13.27444</v>
      </c>
      <c r="O18" s="68">
        <v>120.40338</v>
      </c>
      <c r="P18" s="68">
        <v>119.04042</v>
      </c>
      <c r="Q18" s="68">
        <f t="shared" si="4"/>
        <v>105.76598</v>
      </c>
      <c r="R18" s="68">
        <f t="shared" si="5"/>
        <v>-1.1319947994815438</v>
      </c>
      <c r="S18" s="68">
        <f t="shared" si="6"/>
        <v>14.6374</v>
      </c>
      <c r="T18" s="68" t="s">
        <v>155</v>
      </c>
      <c r="U18" s="69">
        <v>10</v>
      </c>
      <c r="V18" s="69">
        <v>9</v>
      </c>
    </row>
    <row r="19" spans="1:22" s="11" customFormat="1">
      <c r="A19" s="66" t="s">
        <v>46</v>
      </c>
      <c r="B19" s="37">
        <v>1</v>
      </c>
      <c r="C19" s="173" t="s">
        <v>63</v>
      </c>
      <c r="D19" s="191">
        <v>12.838760000000001</v>
      </c>
      <c r="E19" s="67">
        <v>111.53131999999999</v>
      </c>
      <c r="F19" s="67">
        <v>101.5642</v>
      </c>
      <c r="G19" s="68">
        <f t="shared" si="0"/>
        <v>88.725439999999992</v>
      </c>
      <c r="H19" s="68">
        <f t="shared" si="1"/>
        <v>213.09551999999999</v>
      </c>
      <c r="I19" s="114">
        <f t="shared" si="2"/>
        <v>-8.9366108103087054</v>
      </c>
      <c r="J19" s="114">
        <f t="shared" si="3"/>
        <v>22.805880000000002</v>
      </c>
      <c r="K19" s="68" t="s">
        <v>155</v>
      </c>
      <c r="L19" s="69">
        <v>9</v>
      </c>
      <c r="M19" s="69">
        <v>7</v>
      </c>
      <c r="N19" s="147">
        <v>13.10904</v>
      </c>
      <c r="O19" s="68">
        <v>111.49574</v>
      </c>
      <c r="P19" s="68">
        <v>101.50355999999999</v>
      </c>
      <c r="Q19" s="68">
        <f t="shared" si="4"/>
        <v>88.39452</v>
      </c>
      <c r="R19" s="68">
        <f t="shared" si="5"/>
        <v>-8.96193881488208</v>
      </c>
      <c r="S19" s="68">
        <f t="shared" si="6"/>
        <v>23.101219999999998</v>
      </c>
      <c r="T19" s="68" t="s">
        <v>155</v>
      </c>
      <c r="U19" s="69">
        <v>9</v>
      </c>
      <c r="V19" s="69">
        <v>8</v>
      </c>
    </row>
    <row r="20" spans="1:22" s="11" customFormat="1">
      <c r="A20" s="66" t="s">
        <v>47</v>
      </c>
      <c r="B20" s="37">
        <v>2</v>
      </c>
      <c r="C20" s="135" t="s">
        <v>62</v>
      </c>
      <c r="D20" s="191">
        <v>10.27946</v>
      </c>
      <c r="E20" s="67">
        <v>123.41126</v>
      </c>
      <c r="F20" s="67">
        <v>123.63318</v>
      </c>
      <c r="G20" s="68">
        <f t="shared" si="0"/>
        <v>113.35372</v>
      </c>
      <c r="H20" s="68">
        <f t="shared" si="1"/>
        <v>247.04444000000001</v>
      </c>
      <c r="I20" s="114">
        <f t="shared" si="2"/>
        <v>0.17982151709657387</v>
      </c>
      <c r="J20" s="114">
        <f t="shared" si="3"/>
        <v>10.057540000000003</v>
      </c>
      <c r="K20" s="68" t="s">
        <v>156</v>
      </c>
      <c r="L20" s="69">
        <v>10</v>
      </c>
      <c r="M20" s="69">
        <v>8</v>
      </c>
      <c r="N20" s="147">
        <v>10.23926</v>
      </c>
      <c r="O20" s="68">
        <v>124.58922</v>
      </c>
      <c r="P20" s="68">
        <v>122.1675</v>
      </c>
      <c r="Q20" s="68">
        <f t="shared" si="4"/>
        <v>111.92824</v>
      </c>
      <c r="R20" s="68">
        <f t="shared" si="5"/>
        <v>-1.9437636739358297</v>
      </c>
      <c r="S20" s="68">
        <f t="shared" si="6"/>
        <v>12.660979999999995</v>
      </c>
      <c r="T20" s="48" t="s">
        <v>156</v>
      </c>
      <c r="U20" s="69">
        <v>10</v>
      </c>
      <c r="V20" s="69">
        <v>8</v>
      </c>
    </row>
    <row r="21" spans="1:22" s="11" customFormat="1">
      <c r="A21" s="66" t="s">
        <v>48</v>
      </c>
      <c r="B21" s="37">
        <v>2</v>
      </c>
      <c r="C21" s="135" t="s">
        <v>62</v>
      </c>
      <c r="D21" s="191">
        <v>11.06072</v>
      </c>
      <c r="E21" s="67">
        <v>125.94954000000001</v>
      </c>
      <c r="F21" s="67">
        <v>121.33856000000002</v>
      </c>
      <c r="G21" s="68">
        <f t="shared" si="0"/>
        <v>110.27784000000001</v>
      </c>
      <c r="H21" s="68">
        <f t="shared" si="1"/>
        <v>247.28810000000004</v>
      </c>
      <c r="I21" s="114">
        <f t="shared" si="2"/>
        <v>-3.6609740694567026</v>
      </c>
      <c r="J21" s="114">
        <f t="shared" si="3"/>
        <v>15.671700000000001</v>
      </c>
      <c r="K21" s="68" t="s">
        <v>156</v>
      </c>
      <c r="L21" s="69">
        <v>11</v>
      </c>
      <c r="M21" s="69">
        <v>10</v>
      </c>
      <c r="N21" s="147">
        <v>12.86632</v>
      </c>
      <c r="O21" s="68">
        <v>125.4893</v>
      </c>
      <c r="P21" s="68">
        <v>120.05824</v>
      </c>
      <c r="Q21" s="68">
        <f t="shared" si="4"/>
        <v>107.19192</v>
      </c>
      <c r="R21" s="68">
        <f t="shared" si="5"/>
        <v>-4.3279068414597912</v>
      </c>
      <c r="S21" s="68">
        <f t="shared" si="6"/>
        <v>18.297380000000004</v>
      </c>
      <c r="T21" s="48" t="s">
        <v>156</v>
      </c>
      <c r="U21" s="69">
        <v>11</v>
      </c>
      <c r="V21" s="69">
        <v>11</v>
      </c>
    </row>
    <row r="22" spans="1:22" s="11" customFormat="1">
      <c r="A22" s="66" t="s">
        <v>49</v>
      </c>
      <c r="B22" s="37">
        <v>1</v>
      </c>
      <c r="C22" s="173" t="s">
        <v>63</v>
      </c>
      <c r="D22" s="191">
        <v>11.291879999999999</v>
      </c>
      <c r="E22" s="67">
        <v>114.74636</v>
      </c>
      <c r="F22" s="67">
        <v>106.82344000000001</v>
      </c>
      <c r="G22" s="68">
        <f t="shared" si="0"/>
        <v>95.531560000000013</v>
      </c>
      <c r="H22" s="68">
        <f t="shared" si="1"/>
        <v>221.56979999999999</v>
      </c>
      <c r="I22" s="114">
        <f t="shared" si="2"/>
        <v>-6.9047244723056931</v>
      </c>
      <c r="J22" s="114">
        <f t="shared" si="3"/>
        <v>19.214799999999983</v>
      </c>
      <c r="K22" s="68" t="s">
        <v>155</v>
      </c>
      <c r="L22" s="69">
        <v>10</v>
      </c>
      <c r="M22" s="69">
        <v>9</v>
      </c>
      <c r="N22" s="147">
        <v>13.97634</v>
      </c>
      <c r="O22" s="68">
        <v>113.16654</v>
      </c>
      <c r="P22" s="68">
        <v>104.33172</v>
      </c>
      <c r="Q22" s="68">
        <f t="shared" si="4"/>
        <v>90.355379999999997</v>
      </c>
      <c r="R22" s="68">
        <f t="shared" si="5"/>
        <v>-7.8069189002332253</v>
      </c>
      <c r="S22" s="68">
        <f t="shared" si="6"/>
        <v>22.811160000000001</v>
      </c>
      <c r="T22" s="68" t="s">
        <v>155</v>
      </c>
      <c r="U22" s="69">
        <v>10</v>
      </c>
      <c r="V22" s="69">
        <v>9</v>
      </c>
    </row>
    <row r="23" spans="1:22" s="11" customFormat="1">
      <c r="A23" s="66" t="s">
        <v>64</v>
      </c>
      <c r="B23" s="37">
        <v>2</v>
      </c>
      <c r="C23" s="135" t="s">
        <v>62</v>
      </c>
      <c r="D23" s="191">
        <v>11.329660000000001</v>
      </c>
      <c r="E23" s="67">
        <v>115.23034000000001</v>
      </c>
      <c r="F23" s="67">
        <v>115.76254</v>
      </c>
      <c r="G23" s="68">
        <f t="shared" si="0"/>
        <v>104.43288</v>
      </c>
      <c r="H23" s="68">
        <f t="shared" si="1"/>
        <v>230.99288000000001</v>
      </c>
      <c r="I23" s="114">
        <f t="shared" si="2"/>
        <v>0.46185752814752506</v>
      </c>
      <c r="J23" s="114">
        <f t="shared" si="3"/>
        <v>10.797460000000015</v>
      </c>
      <c r="K23" s="68" t="s">
        <v>155</v>
      </c>
      <c r="L23" s="69">
        <v>10</v>
      </c>
      <c r="M23" s="69">
        <v>10</v>
      </c>
      <c r="N23" s="147">
        <v>12.90574</v>
      </c>
      <c r="O23" s="68">
        <v>114.72628</v>
      </c>
      <c r="P23" s="68">
        <v>115.7722</v>
      </c>
      <c r="Q23" s="68">
        <f t="shared" si="4"/>
        <v>102.86646</v>
      </c>
      <c r="R23" s="68">
        <f t="shared" si="5"/>
        <v>0.91166557479244981</v>
      </c>
      <c r="S23" s="68">
        <f t="shared" si="6"/>
        <v>11.859819999999999</v>
      </c>
      <c r="T23" s="68" t="s">
        <v>155</v>
      </c>
      <c r="U23" s="69">
        <v>10</v>
      </c>
      <c r="V23" s="69">
        <v>10</v>
      </c>
    </row>
    <row r="24" spans="1:22" s="11" customFormat="1">
      <c r="A24" s="66" t="s">
        <v>51</v>
      </c>
      <c r="B24" s="37">
        <v>1</v>
      </c>
      <c r="C24" s="173" t="s">
        <v>63</v>
      </c>
      <c r="D24" s="191">
        <v>6.1430199999999999</v>
      </c>
      <c r="E24" s="67">
        <v>136.19677999999999</v>
      </c>
      <c r="F24" s="67">
        <v>125.58724000000001</v>
      </c>
      <c r="G24" s="68">
        <f t="shared" si="0"/>
        <v>119.44422</v>
      </c>
      <c r="H24" s="68">
        <f t="shared" si="1"/>
        <v>261.78402</v>
      </c>
      <c r="I24" s="114">
        <f t="shared" si="2"/>
        <v>-7.7898611112538649</v>
      </c>
      <c r="J24" s="114">
        <f t="shared" si="3"/>
        <v>16.752559999999988</v>
      </c>
      <c r="K24" s="68" t="s">
        <v>155</v>
      </c>
      <c r="L24" s="69">
        <v>10</v>
      </c>
      <c r="M24" s="69">
        <v>9</v>
      </c>
      <c r="N24" s="147">
        <v>7.8759199999999998</v>
      </c>
      <c r="O24" s="68">
        <v>130.15889999999999</v>
      </c>
      <c r="P24" s="68">
        <v>127.03812000000001</v>
      </c>
      <c r="Q24" s="68">
        <f t="shared" si="4"/>
        <v>119.16220000000001</v>
      </c>
      <c r="R24" s="68">
        <f t="shared" si="5"/>
        <v>-2.3976693103583253</v>
      </c>
      <c r="S24" s="68">
        <f t="shared" si="6"/>
        <v>10.996699999999976</v>
      </c>
      <c r="T24" s="68" t="s">
        <v>155</v>
      </c>
      <c r="U24" s="69">
        <v>10</v>
      </c>
      <c r="V24" s="69">
        <v>9</v>
      </c>
    </row>
    <row r="25" spans="1:22" s="11" customFormat="1">
      <c r="A25" s="66" t="s">
        <v>52</v>
      </c>
      <c r="B25" s="37">
        <v>1</v>
      </c>
      <c r="C25" s="173" t="s">
        <v>63</v>
      </c>
      <c r="D25" s="191">
        <v>7.2732599999999987</v>
      </c>
      <c r="E25" s="67">
        <v>112.31615999999998</v>
      </c>
      <c r="F25" s="67">
        <v>112.33897999999999</v>
      </c>
      <c r="G25" s="68">
        <f t="shared" si="0"/>
        <v>105.06572</v>
      </c>
      <c r="H25" s="68">
        <f t="shared" si="1"/>
        <v>224.65513999999996</v>
      </c>
      <c r="I25" s="114">
        <f t="shared" si="2"/>
        <v>2.0317646187342994E-2</v>
      </c>
      <c r="J25" s="114">
        <f t="shared" si="3"/>
        <v>7.2504399999999833</v>
      </c>
      <c r="K25" s="68" t="s">
        <v>156</v>
      </c>
      <c r="L25" s="69">
        <v>10</v>
      </c>
      <c r="M25" s="69">
        <v>8</v>
      </c>
      <c r="N25" s="147">
        <v>8.8690200000000008</v>
      </c>
      <c r="O25" s="68">
        <v>112.0835</v>
      </c>
      <c r="P25" s="68">
        <v>112.00538</v>
      </c>
      <c r="Q25" s="68">
        <f t="shared" si="4"/>
        <v>103.13636</v>
      </c>
      <c r="R25" s="68">
        <f t="shared" si="5"/>
        <v>-6.9698037623734457E-2</v>
      </c>
      <c r="S25" s="68">
        <f t="shared" si="6"/>
        <v>8.9471400000000045</v>
      </c>
      <c r="T25" s="48" t="s">
        <v>156</v>
      </c>
      <c r="U25" s="69">
        <v>10</v>
      </c>
      <c r="V25" s="69">
        <v>8</v>
      </c>
    </row>
    <row r="26" spans="1:22" s="11" customFormat="1">
      <c r="A26" s="66" t="s">
        <v>53</v>
      </c>
      <c r="B26" s="37">
        <v>2</v>
      </c>
      <c r="C26" s="135" t="s">
        <v>62</v>
      </c>
      <c r="D26" s="191">
        <v>10.88766</v>
      </c>
      <c r="E26" s="67">
        <v>107.74550000000002</v>
      </c>
      <c r="F26" s="67">
        <v>107.07221999999999</v>
      </c>
      <c r="G26" s="68">
        <f t="shared" si="0"/>
        <v>96.184559999999991</v>
      </c>
      <c r="H26" s="68">
        <f t="shared" si="1"/>
        <v>214.81772000000001</v>
      </c>
      <c r="I26" s="114">
        <f t="shared" si="2"/>
        <v>-0.62487992537974557</v>
      </c>
      <c r="J26" s="114">
        <f t="shared" si="3"/>
        <v>11.560940000000031</v>
      </c>
      <c r="K26" s="68" t="s">
        <v>155</v>
      </c>
      <c r="L26" s="69">
        <v>10</v>
      </c>
      <c r="M26" s="69">
        <v>9</v>
      </c>
      <c r="N26" s="147">
        <v>11.64072</v>
      </c>
      <c r="O26" s="68">
        <v>113.79036000000001</v>
      </c>
      <c r="P26" s="68">
        <v>115.04770000000001</v>
      </c>
      <c r="Q26" s="68">
        <f t="shared" si="4"/>
        <v>103.40698</v>
      </c>
      <c r="R26" s="68">
        <f t="shared" si="5"/>
        <v>1.1049617911394245</v>
      </c>
      <c r="S26" s="68">
        <f t="shared" si="6"/>
        <v>10.383380000000002</v>
      </c>
      <c r="T26" s="68" t="s">
        <v>155</v>
      </c>
      <c r="U26" s="69">
        <v>10</v>
      </c>
      <c r="V26" s="69">
        <v>8</v>
      </c>
    </row>
    <row r="27" spans="1:22" s="11" customFormat="1">
      <c r="A27" s="66" t="s">
        <v>54</v>
      </c>
      <c r="B27" s="37">
        <v>1</v>
      </c>
      <c r="C27" s="173" t="s">
        <v>63</v>
      </c>
      <c r="D27" s="191">
        <v>10.85094</v>
      </c>
      <c r="E27" s="67">
        <v>100.92660000000002</v>
      </c>
      <c r="F27" s="67">
        <v>100.16239999999999</v>
      </c>
      <c r="G27" s="68">
        <f t="shared" si="0"/>
        <v>89.311459999999997</v>
      </c>
      <c r="H27" s="68">
        <f t="shared" si="1"/>
        <v>201.089</v>
      </c>
      <c r="I27" s="114">
        <f t="shared" si="2"/>
        <v>-0.75718393367063852</v>
      </c>
      <c r="J27" s="114">
        <f t="shared" si="3"/>
        <v>11.615140000000025</v>
      </c>
      <c r="K27" s="68" t="s">
        <v>155</v>
      </c>
      <c r="L27" s="69">
        <v>9</v>
      </c>
      <c r="M27" s="69">
        <v>7</v>
      </c>
      <c r="N27" s="147">
        <v>12.445320000000001</v>
      </c>
      <c r="O27" s="68">
        <v>106.03932</v>
      </c>
      <c r="P27" s="68">
        <v>103.30338</v>
      </c>
      <c r="Q27" s="68">
        <f t="shared" si="4"/>
        <v>90.858060000000009</v>
      </c>
      <c r="R27" s="68">
        <f t="shared" si="5"/>
        <v>-2.5801183938184433</v>
      </c>
      <c r="S27" s="68">
        <f t="shared" si="6"/>
        <v>15.181259999999995</v>
      </c>
      <c r="T27" s="68" t="s">
        <v>155</v>
      </c>
      <c r="U27" s="69">
        <v>9</v>
      </c>
      <c r="V27" s="69">
        <v>8</v>
      </c>
    </row>
    <row r="28" spans="1:22" s="11" customFormat="1">
      <c r="A28" s="66" t="s">
        <v>56</v>
      </c>
      <c r="B28" s="37">
        <v>1</v>
      </c>
      <c r="C28" s="173" t="s">
        <v>63</v>
      </c>
      <c r="D28" s="191">
        <v>6.5855000000000006</v>
      </c>
      <c r="E28" s="67">
        <v>127.86322</v>
      </c>
      <c r="F28" s="67">
        <v>124.54790000000001</v>
      </c>
      <c r="G28" s="68">
        <f t="shared" si="0"/>
        <v>117.96240000000002</v>
      </c>
      <c r="H28" s="68">
        <f t="shared" si="1"/>
        <v>252.41112000000001</v>
      </c>
      <c r="I28" s="114">
        <f t="shared" si="2"/>
        <v>-2.5928644687659088</v>
      </c>
      <c r="J28" s="114">
        <f t="shared" si="3"/>
        <v>9.9008199999999817</v>
      </c>
      <c r="K28" s="68" t="s">
        <v>156</v>
      </c>
      <c r="L28" s="69">
        <v>10</v>
      </c>
      <c r="M28" s="69">
        <v>7</v>
      </c>
      <c r="N28" s="147">
        <v>7.4275000000000002</v>
      </c>
      <c r="O28" s="68">
        <v>127.58</v>
      </c>
      <c r="P28" s="68">
        <v>124.9195</v>
      </c>
      <c r="Q28" s="68">
        <f t="shared" si="4"/>
        <v>117.492</v>
      </c>
      <c r="R28" s="68">
        <f t="shared" si="5"/>
        <v>-2.0853582066154566</v>
      </c>
      <c r="S28" s="68">
        <f t="shared" si="6"/>
        <v>10.087999999999994</v>
      </c>
      <c r="T28" s="48" t="s">
        <v>156</v>
      </c>
      <c r="U28" s="69">
        <v>10</v>
      </c>
      <c r="V28" s="69">
        <v>8</v>
      </c>
    </row>
    <row r="29" spans="1:22" s="11" customFormat="1" ht="16.5" thickBot="1">
      <c r="A29" s="70" t="s">
        <v>57</v>
      </c>
      <c r="B29" s="40">
        <v>2</v>
      </c>
      <c r="C29" s="136" t="s">
        <v>62</v>
      </c>
      <c r="D29" s="192">
        <v>21.934839999999998</v>
      </c>
      <c r="E29" s="71">
        <v>110.40044</v>
      </c>
      <c r="F29" s="71">
        <v>108.94448</v>
      </c>
      <c r="G29" s="72">
        <f t="shared" si="0"/>
        <v>87.009640000000005</v>
      </c>
      <c r="H29" s="72">
        <f t="shared" si="1"/>
        <v>219.34492</v>
      </c>
      <c r="I29" s="115">
        <f t="shared" si="2"/>
        <v>-1.3187990917427543</v>
      </c>
      <c r="J29" s="115">
        <f t="shared" si="3"/>
        <v>23.390799999999999</v>
      </c>
      <c r="K29" s="72" t="s">
        <v>156</v>
      </c>
      <c r="L29" s="198">
        <v>9</v>
      </c>
      <c r="M29" s="198">
        <v>8</v>
      </c>
      <c r="N29" s="148">
        <v>22.190280000000001</v>
      </c>
      <c r="O29" s="72">
        <v>111.14196</v>
      </c>
      <c r="P29" s="72">
        <v>107.33242</v>
      </c>
      <c r="Q29" s="72">
        <f t="shared" si="4"/>
        <v>85.142139999999998</v>
      </c>
      <c r="R29" s="72">
        <f t="shared" si="5"/>
        <v>-3.4276343515986207</v>
      </c>
      <c r="S29" s="72">
        <f t="shared" si="6"/>
        <v>25.99982</v>
      </c>
      <c r="T29" s="44" t="s">
        <v>156</v>
      </c>
      <c r="U29" s="198">
        <v>9</v>
      </c>
      <c r="V29" s="198">
        <v>9</v>
      </c>
    </row>
    <row r="30" spans="1:22">
      <c r="A30" s="117"/>
      <c r="K30" s="118"/>
      <c r="L30" s="19"/>
    </row>
    <row r="31" spans="1:22">
      <c r="A31" s="117"/>
      <c r="K31" s="118"/>
      <c r="L31" s="19"/>
    </row>
    <row r="32" spans="1:22">
      <c r="A32" s="117"/>
      <c r="K32" s="118"/>
      <c r="L32" s="19"/>
    </row>
    <row r="33" spans="1:12">
      <c r="A33" s="117"/>
      <c r="K33" s="118"/>
      <c r="L33" s="19"/>
    </row>
    <row r="34" spans="1:12">
      <c r="A34" s="117"/>
      <c r="K34" s="118"/>
      <c r="L34" s="19"/>
    </row>
    <row r="35" spans="1:12">
      <c r="A35" s="117"/>
      <c r="K35" s="118"/>
      <c r="L35" s="19"/>
    </row>
    <row r="36" spans="1:12">
      <c r="A36" s="117"/>
      <c r="K36" s="118"/>
      <c r="L36" s="19"/>
    </row>
    <row r="37" spans="1:12">
      <c r="A37" s="117"/>
      <c r="K37" s="118"/>
      <c r="L37" s="19"/>
    </row>
  </sheetData>
  <mergeCells count="3">
    <mergeCell ref="N1:V1"/>
    <mergeCell ref="A1:C1"/>
    <mergeCell ref="D1:M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3"/>
  <sheetViews>
    <sheetView tabSelected="1" topLeftCell="T1" zoomScale="60" zoomScaleNormal="60" workbookViewId="0">
      <selection activeCell="AP36" sqref="AP36"/>
    </sheetView>
  </sheetViews>
  <sheetFormatPr defaultColWidth="8.75" defaultRowHeight="15.75"/>
  <cols>
    <col min="1" max="1" width="14.25" style="20" customWidth="1"/>
    <col min="2" max="2" width="11" style="20" customWidth="1"/>
    <col min="3" max="3" width="22.5" style="20" customWidth="1"/>
    <col min="4" max="6" width="8.75" style="20"/>
    <col min="7" max="7" width="9.25" style="20" customWidth="1"/>
    <col min="8" max="8" width="8.75" style="20"/>
    <col min="9" max="9" width="8.75" style="20" customWidth="1"/>
    <col min="10" max="13" width="8.75" style="20"/>
    <col min="14" max="14" width="10.75" style="20" customWidth="1"/>
    <col min="15" max="20" width="8.75" style="20"/>
    <col min="21" max="21" width="10.75" style="20" customWidth="1"/>
    <col min="22" max="27" width="8.75" style="20"/>
    <col min="28" max="28" width="10.75" style="20" customWidth="1"/>
    <col min="29" max="31" width="8.75" style="20"/>
    <col min="32" max="32" width="13.75" style="107" customWidth="1"/>
    <col min="33" max="33" width="16.25" style="107" customWidth="1"/>
    <col min="34" max="34" width="16.75" style="107" customWidth="1"/>
    <col min="35" max="35" width="14.25" style="107" customWidth="1"/>
    <col min="36" max="36" width="11.25" style="107" customWidth="1"/>
    <col min="37" max="38" width="11.25" style="107" bestFit="1" customWidth="1"/>
    <col min="39" max="40" width="10.25" style="107" bestFit="1" customWidth="1"/>
    <col min="41" max="41" width="9.25" style="107" bestFit="1" customWidth="1"/>
    <col min="42" max="42" width="11.25" style="107" bestFit="1" customWidth="1"/>
    <col min="43" max="43" width="10.75" style="107" bestFit="1" customWidth="1"/>
    <col min="44" max="45" width="10.25" style="107" bestFit="1" customWidth="1"/>
    <col min="46" max="46" width="9.25" style="107" bestFit="1" customWidth="1"/>
    <col min="47" max="48" width="11.25" style="107" bestFit="1" customWidth="1"/>
    <col min="49" max="50" width="10.25" style="107" bestFit="1" customWidth="1"/>
    <col min="51" max="51" width="8.75" style="107" customWidth="1"/>
    <col min="52" max="16384" width="8.75" style="20"/>
  </cols>
  <sheetData>
    <row r="1" spans="1:51" ht="16.5" thickBot="1">
      <c r="A1" s="207"/>
      <c r="B1" s="208"/>
      <c r="C1" s="208"/>
      <c r="D1" s="216" t="s">
        <v>157</v>
      </c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2" t="s">
        <v>158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3"/>
    </row>
    <row r="2" spans="1:51" ht="16.5" thickBot="1">
      <c r="A2" s="207"/>
      <c r="B2" s="208"/>
      <c r="C2" s="208"/>
      <c r="D2" s="214" t="s">
        <v>159</v>
      </c>
      <c r="E2" s="214"/>
      <c r="F2" s="214"/>
      <c r="G2" s="214"/>
      <c r="H2" s="214"/>
      <c r="I2" s="214"/>
      <c r="J2" s="214"/>
      <c r="K2" s="215" t="s">
        <v>160</v>
      </c>
      <c r="L2" s="215"/>
      <c r="M2" s="215"/>
      <c r="N2" s="215"/>
      <c r="O2" s="215"/>
      <c r="P2" s="215"/>
      <c r="Q2" s="215"/>
      <c r="R2" s="217" t="s">
        <v>161</v>
      </c>
      <c r="S2" s="217"/>
      <c r="T2" s="217"/>
      <c r="U2" s="217"/>
      <c r="V2" s="217"/>
      <c r="W2" s="217"/>
      <c r="X2" s="217"/>
      <c r="Y2" s="218" t="s">
        <v>162</v>
      </c>
      <c r="Z2" s="218"/>
      <c r="AA2" s="218"/>
      <c r="AB2" s="218"/>
      <c r="AC2" s="218"/>
      <c r="AD2" s="218"/>
      <c r="AE2" s="218"/>
      <c r="AF2" s="219" t="s">
        <v>159</v>
      </c>
      <c r="AG2" s="219"/>
      <c r="AH2" s="219"/>
      <c r="AI2" s="219"/>
      <c r="AJ2" s="219"/>
      <c r="AK2" s="220" t="s">
        <v>160</v>
      </c>
      <c r="AL2" s="220"/>
      <c r="AM2" s="220"/>
      <c r="AN2" s="220"/>
      <c r="AO2" s="220"/>
      <c r="AP2" s="209" t="s">
        <v>161</v>
      </c>
      <c r="AQ2" s="209"/>
      <c r="AR2" s="209"/>
      <c r="AS2" s="209"/>
      <c r="AT2" s="209"/>
      <c r="AU2" s="210" t="s">
        <v>162</v>
      </c>
      <c r="AV2" s="210"/>
      <c r="AW2" s="210"/>
      <c r="AX2" s="210"/>
      <c r="AY2" s="211"/>
    </row>
    <row r="3" spans="1:51" s="21" customFormat="1" ht="36" customHeight="1" thickBot="1">
      <c r="A3" s="83" t="s">
        <v>58</v>
      </c>
      <c r="B3" s="32" t="s">
        <v>59</v>
      </c>
      <c r="C3" s="32" t="s">
        <v>69</v>
      </c>
      <c r="D3" s="84" t="s">
        <v>163</v>
      </c>
      <c r="E3" s="84" t="s">
        <v>164</v>
      </c>
      <c r="F3" s="84" t="s">
        <v>165</v>
      </c>
      <c r="G3" s="84" t="s">
        <v>166</v>
      </c>
      <c r="H3" s="84" t="s">
        <v>167</v>
      </c>
      <c r="I3" s="84" t="s">
        <v>168</v>
      </c>
      <c r="J3" s="84" t="s">
        <v>169</v>
      </c>
      <c r="K3" s="84" t="s">
        <v>170</v>
      </c>
      <c r="L3" s="84" t="s">
        <v>171</v>
      </c>
      <c r="M3" s="84" t="s">
        <v>172</v>
      </c>
      <c r="N3" s="84" t="s">
        <v>173</v>
      </c>
      <c r="O3" s="84" t="s">
        <v>174</v>
      </c>
      <c r="P3" s="84" t="s">
        <v>175</v>
      </c>
      <c r="Q3" s="84" t="s">
        <v>176</v>
      </c>
      <c r="R3" s="84" t="s">
        <v>177</v>
      </c>
      <c r="S3" s="84" t="s">
        <v>178</v>
      </c>
      <c r="T3" s="84" t="s">
        <v>179</v>
      </c>
      <c r="U3" s="84" t="s">
        <v>180</v>
      </c>
      <c r="V3" s="84" t="s">
        <v>181</v>
      </c>
      <c r="W3" s="84" t="s">
        <v>182</v>
      </c>
      <c r="X3" s="84" t="s">
        <v>183</v>
      </c>
      <c r="Y3" s="84" t="s">
        <v>184</v>
      </c>
      <c r="Z3" s="84" t="s">
        <v>185</v>
      </c>
      <c r="AA3" s="84" t="s">
        <v>186</v>
      </c>
      <c r="AB3" s="84" t="s">
        <v>187</v>
      </c>
      <c r="AC3" s="84" t="s">
        <v>188</v>
      </c>
      <c r="AD3" s="84" t="s">
        <v>189</v>
      </c>
      <c r="AE3" s="84" t="s">
        <v>190</v>
      </c>
      <c r="AF3" s="105" t="s">
        <v>191</v>
      </c>
      <c r="AG3" s="105" t="s">
        <v>192</v>
      </c>
      <c r="AH3" s="105" t="s">
        <v>193</v>
      </c>
      <c r="AI3" s="105" t="s">
        <v>194</v>
      </c>
      <c r="AJ3" s="105" t="s">
        <v>195</v>
      </c>
      <c r="AK3" s="105" t="s">
        <v>196</v>
      </c>
      <c r="AL3" s="105" t="s">
        <v>197</v>
      </c>
      <c r="AM3" s="105" t="s">
        <v>198</v>
      </c>
      <c r="AN3" s="105" t="s">
        <v>199</v>
      </c>
      <c r="AO3" s="105" t="s">
        <v>200</v>
      </c>
      <c r="AP3" s="105" t="s">
        <v>201</v>
      </c>
      <c r="AQ3" s="105" t="s">
        <v>202</v>
      </c>
      <c r="AR3" s="105" t="s">
        <v>203</v>
      </c>
      <c r="AS3" s="105" t="s">
        <v>204</v>
      </c>
      <c r="AT3" s="105" t="s">
        <v>205</v>
      </c>
      <c r="AU3" s="105" t="s">
        <v>206</v>
      </c>
      <c r="AV3" s="105" t="s">
        <v>207</v>
      </c>
      <c r="AW3" s="105" t="s">
        <v>208</v>
      </c>
      <c r="AX3" s="105" t="s">
        <v>209</v>
      </c>
      <c r="AY3" s="106" t="s">
        <v>210</v>
      </c>
    </row>
    <row r="4" spans="1:51">
      <c r="A4" s="73" t="s">
        <v>25</v>
      </c>
      <c r="B4" s="74">
        <v>2</v>
      </c>
      <c r="C4" s="193" t="s">
        <v>62</v>
      </c>
      <c r="D4" s="151">
        <v>33.299999999999997</v>
      </c>
      <c r="E4" s="92">
        <v>52.6</v>
      </c>
      <c r="F4" s="92">
        <v>37.9</v>
      </c>
      <c r="G4" s="92">
        <v>1.3878627968337731</v>
      </c>
      <c r="H4" s="92">
        <v>8.51</v>
      </c>
      <c r="I4" s="92">
        <v>12.2</v>
      </c>
      <c r="J4" s="149">
        <v>4.7699999999999996</v>
      </c>
      <c r="K4" s="151">
        <v>44.6</v>
      </c>
      <c r="L4" s="152">
        <v>45.2</v>
      </c>
      <c r="M4" s="152">
        <v>46.2</v>
      </c>
      <c r="N4" s="152">
        <v>0.97835497835497831</v>
      </c>
      <c r="O4" s="152">
        <v>15.4</v>
      </c>
      <c r="P4" s="152">
        <v>9.2200000000000006</v>
      </c>
      <c r="Q4" s="153">
        <v>4.55</v>
      </c>
      <c r="R4" s="95">
        <v>55.8</v>
      </c>
      <c r="S4" s="92">
        <v>42.1</v>
      </c>
      <c r="T4" s="92">
        <v>49.3</v>
      </c>
      <c r="U4" s="92">
        <v>0.85395537525354981</v>
      </c>
      <c r="V4" s="92">
        <v>13.6</v>
      </c>
      <c r="W4" s="92">
        <v>17.600000000000001</v>
      </c>
      <c r="X4" s="149">
        <v>11.2</v>
      </c>
      <c r="Y4" s="151">
        <v>29.2</v>
      </c>
      <c r="Z4" s="152">
        <v>48.8</v>
      </c>
      <c r="AA4" s="152">
        <v>44</v>
      </c>
      <c r="AB4" s="152">
        <v>1.1090909090909091</v>
      </c>
      <c r="AC4" s="152">
        <v>7.6</v>
      </c>
      <c r="AD4" s="152">
        <v>5.74</v>
      </c>
      <c r="AE4" s="153">
        <v>2.6</v>
      </c>
      <c r="AF4" s="158">
        <v>21390252</v>
      </c>
      <c r="AG4" s="75">
        <v>7122953.9159999993</v>
      </c>
      <c r="AH4" s="75">
        <v>3746673.7598159998</v>
      </c>
      <c r="AI4" s="75">
        <v>2699599.5341639994</v>
      </c>
      <c r="AJ4" s="162">
        <v>178716.33834322318</v>
      </c>
      <c r="AK4" s="164">
        <v>195371.25</v>
      </c>
      <c r="AL4" s="165">
        <v>87135.577499999999</v>
      </c>
      <c r="AM4" s="165">
        <v>39385.281029999998</v>
      </c>
      <c r="AN4" s="165">
        <v>40256.636805000002</v>
      </c>
      <c r="AO4" s="166">
        <v>1792.0302868649999</v>
      </c>
      <c r="AP4" s="158">
        <v>55998</v>
      </c>
      <c r="AQ4" s="75">
        <v>31246.883999999998</v>
      </c>
      <c r="AR4" s="75">
        <v>13154.938163999999</v>
      </c>
      <c r="AS4" s="75">
        <v>15404.713811999996</v>
      </c>
      <c r="AT4" s="166">
        <v>1473.3530743679999</v>
      </c>
      <c r="AU4" s="158">
        <v>366029</v>
      </c>
      <c r="AV4" s="75">
        <v>106880.46799999999</v>
      </c>
      <c r="AW4" s="75">
        <v>52157.668383999997</v>
      </c>
      <c r="AX4" s="75">
        <v>47027.405920000005</v>
      </c>
      <c r="AY4" s="76">
        <v>1356.0993779840001</v>
      </c>
    </row>
    <row r="5" spans="1:51">
      <c r="A5" s="73" t="s">
        <v>28</v>
      </c>
      <c r="B5" s="74">
        <v>1</v>
      </c>
      <c r="C5" s="173" t="s">
        <v>63</v>
      </c>
      <c r="D5" s="154">
        <v>38.799999999999997</v>
      </c>
      <c r="E5" s="92">
        <v>44.8</v>
      </c>
      <c r="F5" s="92">
        <v>48.2</v>
      </c>
      <c r="G5" s="92">
        <v>0.92946058091286299</v>
      </c>
      <c r="H5" s="92">
        <v>13.8</v>
      </c>
      <c r="I5" s="92">
        <v>10.4</v>
      </c>
      <c r="J5" s="149">
        <v>4.38</v>
      </c>
      <c r="K5" s="154">
        <v>25.9</v>
      </c>
      <c r="L5" s="92">
        <v>44.1</v>
      </c>
      <c r="M5" s="92">
        <v>42.6</v>
      </c>
      <c r="N5" s="92">
        <v>1.0352112676056338</v>
      </c>
      <c r="O5" s="92">
        <v>19.2</v>
      </c>
      <c r="P5" s="92">
        <v>20.6</v>
      </c>
      <c r="Q5" s="155">
        <v>13.1</v>
      </c>
      <c r="R5" s="95">
        <v>36.9</v>
      </c>
      <c r="S5" s="92">
        <v>32.1</v>
      </c>
      <c r="T5" s="92">
        <v>54</v>
      </c>
      <c r="U5" s="92">
        <v>0.59444444444444444</v>
      </c>
      <c r="V5" s="92">
        <v>15</v>
      </c>
      <c r="W5" s="92">
        <v>19.899999999999999</v>
      </c>
      <c r="X5" s="149">
        <v>12</v>
      </c>
      <c r="Y5" s="154">
        <v>14.4</v>
      </c>
      <c r="Z5" s="92">
        <v>32</v>
      </c>
      <c r="AA5" s="92">
        <v>49.4</v>
      </c>
      <c r="AB5" s="92">
        <v>0.64777327935222673</v>
      </c>
      <c r="AC5" s="92">
        <v>21.9</v>
      </c>
      <c r="AD5" s="92">
        <v>17.100000000000001</v>
      </c>
      <c r="AE5" s="155">
        <v>4.76</v>
      </c>
      <c r="AF5" s="158">
        <v>4940647</v>
      </c>
      <c r="AG5" s="75">
        <v>1916971.0359999998</v>
      </c>
      <c r="AH5" s="75">
        <v>858803.02412799979</v>
      </c>
      <c r="AI5" s="75">
        <v>923980.03935199988</v>
      </c>
      <c r="AJ5" s="162">
        <v>37615.572456806389</v>
      </c>
      <c r="AK5" s="167">
        <v>147908</v>
      </c>
      <c r="AL5" s="75">
        <v>38308.171999999999</v>
      </c>
      <c r="AM5" s="75">
        <v>16893.903851999999</v>
      </c>
      <c r="AN5" s="75">
        <v>16319.281272</v>
      </c>
      <c r="AO5" s="168">
        <v>2213.1014046119999</v>
      </c>
      <c r="AP5" s="158">
        <v>210247</v>
      </c>
      <c r="AQ5" s="75">
        <v>77581.142999999996</v>
      </c>
      <c r="AR5" s="75">
        <v>24903.546902999999</v>
      </c>
      <c r="AS5" s="75">
        <v>41893.817219999997</v>
      </c>
      <c r="AT5" s="168">
        <v>2988.4256283599998</v>
      </c>
      <c r="AU5" s="158">
        <v>14220</v>
      </c>
      <c r="AV5" s="75">
        <v>2047.68</v>
      </c>
      <c r="AW5" s="75">
        <v>655.25760000000002</v>
      </c>
      <c r="AX5" s="75">
        <v>1011.5539200000001</v>
      </c>
      <c r="AY5" s="76">
        <v>31.190261759999999</v>
      </c>
    </row>
    <row r="6" spans="1:51">
      <c r="A6" s="73" t="s">
        <v>29</v>
      </c>
      <c r="B6" s="74">
        <v>2</v>
      </c>
      <c r="C6" s="194" t="s">
        <v>62</v>
      </c>
      <c r="D6" s="154">
        <v>27.4</v>
      </c>
      <c r="E6" s="92">
        <v>42</v>
      </c>
      <c r="F6" s="92">
        <v>43.8</v>
      </c>
      <c r="G6" s="92">
        <v>0.95890410958904115</v>
      </c>
      <c r="H6" s="92">
        <v>10.3</v>
      </c>
      <c r="I6" s="92">
        <v>10.1</v>
      </c>
      <c r="J6" s="149">
        <v>4.09</v>
      </c>
      <c r="K6" s="154">
        <v>35.6</v>
      </c>
      <c r="L6" s="92">
        <v>40.299999999999997</v>
      </c>
      <c r="M6" s="92">
        <v>53.3</v>
      </c>
      <c r="N6" s="92">
        <v>0.75609756097560976</v>
      </c>
      <c r="O6" s="92">
        <v>21.3</v>
      </c>
      <c r="P6" s="92">
        <v>28</v>
      </c>
      <c r="Q6" s="155">
        <v>18.5</v>
      </c>
      <c r="R6" s="95">
        <v>55.9</v>
      </c>
      <c r="S6" s="92">
        <v>42.4</v>
      </c>
      <c r="T6" s="92">
        <v>49.6</v>
      </c>
      <c r="U6" s="92">
        <v>0.85483870967741926</v>
      </c>
      <c r="V6" s="92">
        <v>12</v>
      </c>
      <c r="W6" s="92">
        <v>17.399999999999999</v>
      </c>
      <c r="X6" s="149">
        <v>11.9</v>
      </c>
      <c r="Y6" s="154">
        <v>15.3</v>
      </c>
      <c r="Z6" s="92">
        <v>38.4</v>
      </c>
      <c r="AA6" s="92">
        <v>51.2</v>
      </c>
      <c r="AB6" s="92">
        <v>0.74999999999999989</v>
      </c>
      <c r="AC6" s="92">
        <v>7.7</v>
      </c>
      <c r="AD6" s="92">
        <v>4.07</v>
      </c>
      <c r="AE6" s="155">
        <v>1.74</v>
      </c>
      <c r="AF6" s="158">
        <v>16617810</v>
      </c>
      <c r="AG6" s="75">
        <v>4553279.9400000004</v>
      </c>
      <c r="AH6" s="75">
        <v>1912377.5748000003</v>
      </c>
      <c r="AI6" s="75">
        <v>1994336.61372</v>
      </c>
      <c r="AJ6" s="162">
        <v>78216.242809320014</v>
      </c>
      <c r="AK6" s="167">
        <v>222250</v>
      </c>
      <c r="AL6" s="75">
        <v>79121</v>
      </c>
      <c r="AM6" s="75">
        <v>31885.762999999999</v>
      </c>
      <c r="AN6" s="75">
        <v>42171.492999999995</v>
      </c>
      <c r="AO6" s="168">
        <v>5898.8661549999997</v>
      </c>
      <c r="AP6" s="158">
        <v>13613.5</v>
      </c>
      <c r="AQ6" s="75">
        <v>7609.9465</v>
      </c>
      <c r="AR6" s="75">
        <v>3226.6173159999998</v>
      </c>
      <c r="AS6" s="75">
        <v>3774.5334640000005</v>
      </c>
      <c r="AT6" s="168">
        <v>383.967460604</v>
      </c>
      <c r="AU6" s="158">
        <v>107960</v>
      </c>
      <c r="AV6" s="75">
        <v>16517.88</v>
      </c>
      <c r="AW6" s="75">
        <v>6342.8659200000002</v>
      </c>
      <c r="AX6" s="75">
        <v>8457.1545600000009</v>
      </c>
      <c r="AY6" s="76">
        <v>110.36586700800001</v>
      </c>
    </row>
    <row r="7" spans="1:51">
      <c r="A7" s="73" t="s">
        <v>30</v>
      </c>
      <c r="B7" s="74">
        <v>1</v>
      </c>
      <c r="C7" s="173" t="s">
        <v>63</v>
      </c>
      <c r="D7" s="154">
        <v>28</v>
      </c>
      <c r="E7" s="92">
        <v>48.7</v>
      </c>
      <c r="F7" s="92">
        <v>42.9</v>
      </c>
      <c r="G7" s="92">
        <v>1.1351981351981353</v>
      </c>
      <c r="H7" s="92">
        <v>11.8</v>
      </c>
      <c r="I7" s="92">
        <v>15.1</v>
      </c>
      <c r="J7" s="149">
        <v>6.54</v>
      </c>
      <c r="K7" s="154">
        <v>27.6</v>
      </c>
      <c r="L7" s="92">
        <v>33.1</v>
      </c>
      <c r="M7" s="92">
        <v>54.5</v>
      </c>
      <c r="N7" s="92">
        <v>0.60733944954128438</v>
      </c>
      <c r="O7" s="92">
        <v>20.2</v>
      </c>
      <c r="P7" s="92">
        <v>24.9</v>
      </c>
      <c r="Q7" s="155">
        <v>14</v>
      </c>
      <c r="R7" s="95">
        <v>35.6</v>
      </c>
      <c r="S7" s="92">
        <v>32.200000000000003</v>
      </c>
      <c r="T7" s="92">
        <v>59.8</v>
      </c>
      <c r="U7" s="92">
        <v>0.53846153846153855</v>
      </c>
      <c r="V7" s="92">
        <v>17.8</v>
      </c>
      <c r="W7" s="92">
        <v>23.3</v>
      </c>
      <c r="X7" s="149">
        <v>15.3</v>
      </c>
      <c r="Y7" s="154">
        <v>12.7</v>
      </c>
      <c r="Z7" s="92">
        <v>37.200000000000003</v>
      </c>
      <c r="AA7" s="92">
        <v>50.5</v>
      </c>
      <c r="AB7" s="92">
        <v>0.73663366336633673</v>
      </c>
      <c r="AC7" s="92">
        <v>16.899999999999999</v>
      </c>
      <c r="AD7" s="92">
        <v>15.5</v>
      </c>
      <c r="AE7" s="155">
        <v>5.41</v>
      </c>
      <c r="AF7" s="158">
        <v>4699349</v>
      </c>
      <c r="AG7" s="75">
        <v>1315817.72</v>
      </c>
      <c r="AH7" s="75">
        <v>640803.22964000003</v>
      </c>
      <c r="AI7" s="75">
        <v>564485.80187999993</v>
      </c>
      <c r="AJ7" s="162">
        <v>41908.531218456003</v>
      </c>
      <c r="AK7" s="167">
        <v>432416.5</v>
      </c>
      <c r="AL7" s="75">
        <v>119346.954</v>
      </c>
      <c r="AM7" s="75">
        <v>39503.841774</v>
      </c>
      <c r="AN7" s="75">
        <v>65044.089929999995</v>
      </c>
      <c r="AO7" s="168">
        <v>5530.5378483600007</v>
      </c>
      <c r="AP7" s="158">
        <v>37648.5</v>
      </c>
      <c r="AQ7" s="75">
        <v>13402.866000000002</v>
      </c>
      <c r="AR7" s="75">
        <v>4315.7228520000008</v>
      </c>
      <c r="AS7" s="75">
        <v>8014.9138680000005</v>
      </c>
      <c r="AT7" s="168">
        <v>660.30559635600014</v>
      </c>
      <c r="AU7" s="158">
        <v>85131</v>
      </c>
      <c r="AV7" s="75">
        <v>10811.636999999999</v>
      </c>
      <c r="AW7" s="75">
        <v>4021.9289639999997</v>
      </c>
      <c r="AX7" s="75">
        <v>5459.8766849999993</v>
      </c>
      <c r="AY7" s="76">
        <v>217.5863569524</v>
      </c>
    </row>
    <row r="8" spans="1:51">
      <c r="A8" s="73" t="s">
        <v>32</v>
      </c>
      <c r="B8" s="74">
        <v>1</v>
      </c>
      <c r="C8" s="173" t="s">
        <v>63</v>
      </c>
      <c r="D8" s="154">
        <v>31.1</v>
      </c>
      <c r="E8" s="92">
        <v>55.1</v>
      </c>
      <c r="F8" s="92">
        <v>34.6</v>
      </c>
      <c r="G8" s="92">
        <v>1.5924855491329479</v>
      </c>
      <c r="H8" s="92">
        <v>11.1</v>
      </c>
      <c r="I8" s="92">
        <v>17.7</v>
      </c>
      <c r="J8" s="149">
        <v>6.38</v>
      </c>
      <c r="K8" s="154">
        <v>27.7</v>
      </c>
      <c r="L8" s="92">
        <v>39.4</v>
      </c>
      <c r="M8" s="92">
        <v>51.1</v>
      </c>
      <c r="N8" s="92">
        <v>0.77103718199608606</v>
      </c>
      <c r="O8" s="92">
        <v>20.3</v>
      </c>
      <c r="P8" s="92">
        <v>19.600000000000001</v>
      </c>
      <c r="Q8" s="155">
        <v>13</v>
      </c>
      <c r="R8" s="95">
        <v>36.799999999999997</v>
      </c>
      <c r="S8" s="92">
        <v>32</v>
      </c>
      <c r="T8" s="92">
        <v>58.8</v>
      </c>
      <c r="U8" s="92">
        <v>0.54421768707482998</v>
      </c>
      <c r="V8" s="92">
        <v>17.2</v>
      </c>
      <c r="W8" s="92">
        <v>22.7</v>
      </c>
      <c r="X8" s="149">
        <v>14.3</v>
      </c>
      <c r="Y8" s="154">
        <v>21.1</v>
      </c>
      <c r="Z8" s="92">
        <v>46.6</v>
      </c>
      <c r="AA8" s="92">
        <v>42.4</v>
      </c>
      <c r="AB8" s="92">
        <v>1.0990566037735849</v>
      </c>
      <c r="AC8" s="92">
        <v>16.5</v>
      </c>
      <c r="AD8" s="92">
        <v>11</v>
      </c>
      <c r="AE8" s="155">
        <v>4.3099999999999996</v>
      </c>
      <c r="AF8" s="158">
        <v>16253547</v>
      </c>
      <c r="AG8" s="75">
        <v>5054853.1170000006</v>
      </c>
      <c r="AH8" s="75">
        <v>2785224.0674670003</v>
      </c>
      <c r="AI8" s="75">
        <v>1748979.1784820003</v>
      </c>
      <c r="AJ8" s="162">
        <v>177697.29550439463</v>
      </c>
      <c r="AK8" s="167">
        <v>262355.25</v>
      </c>
      <c r="AL8" s="75">
        <v>72672.404249999992</v>
      </c>
      <c r="AM8" s="75">
        <v>28632.927274499998</v>
      </c>
      <c r="AN8" s="75">
        <v>37135.598571749993</v>
      </c>
      <c r="AO8" s="168">
        <v>3722.2805456849997</v>
      </c>
      <c r="AP8" s="158">
        <v>359833</v>
      </c>
      <c r="AQ8" s="75">
        <v>132418.54399999999</v>
      </c>
      <c r="AR8" s="75">
        <v>42373.934079999999</v>
      </c>
      <c r="AS8" s="75">
        <v>77862.103871999992</v>
      </c>
      <c r="AT8" s="168">
        <v>6059.4725734400008</v>
      </c>
      <c r="AU8" s="158">
        <v>34393</v>
      </c>
      <c r="AV8" s="75">
        <v>7256.9230000000007</v>
      </c>
      <c r="AW8" s="75">
        <v>3381.726118</v>
      </c>
      <c r="AX8" s="75">
        <v>3076.9353520000004</v>
      </c>
      <c r="AY8" s="76">
        <v>145.7523956858</v>
      </c>
    </row>
    <row r="9" spans="1:51">
      <c r="A9" s="73" t="s">
        <v>33</v>
      </c>
      <c r="B9" s="74">
        <v>1</v>
      </c>
      <c r="C9" s="173" t="s">
        <v>63</v>
      </c>
      <c r="D9" s="154">
        <v>28.2</v>
      </c>
      <c r="E9" s="92">
        <v>41.6</v>
      </c>
      <c r="F9" s="92">
        <v>50.1</v>
      </c>
      <c r="G9" s="92">
        <v>0.83033932135728539</v>
      </c>
      <c r="H9" s="92">
        <v>8.56</v>
      </c>
      <c r="I9" s="92">
        <v>16.2</v>
      </c>
      <c r="J9" s="149">
        <v>5.77</v>
      </c>
      <c r="K9" s="154">
        <v>26.9</v>
      </c>
      <c r="L9" s="92">
        <v>38.9</v>
      </c>
      <c r="M9" s="92">
        <v>52.3</v>
      </c>
      <c r="N9" s="92">
        <v>0.74378585086042071</v>
      </c>
      <c r="O9" s="92">
        <v>20.399999999999999</v>
      </c>
      <c r="P9" s="92">
        <v>15.5</v>
      </c>
      <c r="Q9" s="155">
        <v>11.1</v>
      </c>
      <c r="R9" s="95">
        <v>32</v>
      </c>
      <c r="S9" s="92">
        <v>34.9</v>
      </c>
      <c r="T9" s="92">
        <v>57</v>
      </c>
      <c r="U9" s="92">
        <v>0.61228070175438598</v>
      </c>
      <c r="V9" s="92">
        <v>13.1</v>
      </c>
      <c r="W9" s="92">
        <v>19.3</v>
      </c>
      <c r="X9" s="149">
        <v>13.1</v>
      </c>
      <c r="Y9" s="154">
        <v>13.3</v>
      </c>
      <c r="Z9" s="92">
        <v>44</v>
      </c>
      <c r="AA9" s="92">
        <v>47.2</v>
      </c>
      <c r="AB9" s="92">
        <v>0.93220338983050843</v>
      </c>
      <c r="AC9" s="92">
        <v>7.34</v>
      </c>
      <c r="AD9" s="92">
        <v>9.6300000000000008</v>
      </c>
      <c r="AE9" s="155">
        <v>4.6900000000000004</v>
      </c>
      <c r="AF9" s="158">
        <v>4141368</v>
      </c>
      <c r="AG9" s="75">
        <v>1167865.7759999998</v>
      </c>
      <c r="AH9" s="75">
        <v>485832.162816</v>
      </c>
      <c r="AI9" s="75">
        <v>585100.75377599988</v>
      </c>
      <c r="AJ9" s="162">
        <v>28032.515794483199</v>
      </c>
      <c r="AK9" s="167">
        <v>570672</v>
      </c>
      <c r="AL9" s="75">
        <v>153510.76799999998</v>
      </c>
      <c r="AM9" s="75">
        <v>59715.688751999987</v>
      </c>
      <c r="AN9" s="75">
        <v>80286.131663999986</v>
      </c>
      <c r="AO9" s="168">
        <v>6628.4414514719983</v>
      </c>
      <c r="AP9" s="158">
        <v>139551</v>
      </c>
      <c r="AQ9" s="75">
        <v>44656.32</v>
      </c>
      <c r="AR9" s="75">
        <v>15585.055679999999</v>
      </c>
      <c r="AS9" s="75">
        <v>25454.102399999996</v>
      </c>
      <c r="AT9" s="168">
        <v>2041.6422940799998</v>
      </c>
      <c r="AU9" s="158">
        <v>26932</v>
      </c>
      <c r="AV9" s="75">
        <v>3581.9560000000001</v>
      </c>
      <c r="AW9" s="75">
        <v>1576.0606400000001</v>
      </c>
      <c r="AX9" s="75">
        <v>1690.6832320000001</v>
      </c>
      <c r="AY9" s="76">
        <v>73.917244016000012</v>
      </c>
    </row>
    <row r="10" spans="1:51">
      <c r="A10" s="73" t="s">
        <v>34</v>
      </c>
      <c r="B10" s="74">
        <v>2</v>
      </c>
      <c r="C10" s="194" t="s">
        <v>62</v>
      </c>
      <c r="D10" s="154">
        <v>25.8</v>
      </c>
      <c r="E10" s="92">
        <v>47.3</v>
      </c>
      <c r="F10" s="92">
        <v>40.6</v>
      </c>
      <c r="G10" s="92">
        <v>1.1650246305418719</v>
      </c>
      <c r="H10" s="92">
        <v>6.59</v>
      </c>
      <c r="I10" s="92">
        <v>8.49</v>
      </c>
      <c r="J10" s="149">
        <v>2.58</v>
      </c>
      <c r="K10" s="154">
        <v>33.9</v>
      </c>
      <c r="L10" s="92">
        <v>44.4</v>
      </c>
      <c r="M10" s="92">
        <v>50.7</v>
      </c>
      <c r="N10" s="92">
        <v>0.87573964497041412</v>
      </c>
      <c r="O10" s="92">
        <v>22.3</v>
      </c>
      <c r="P10" s="92">
        <v>21.3</v>
      </c>
      <c r="Q10" s="155">
        <v>15.5</v>
      </c>
      <c r="R10" s="95">
        <v>43.7</v>
      </c>
      <c r="S10" s="92">
        <v>40.9</v>
      </c>
      <c r="T10" s="92">
        <v>52</v>
      </c>
      <c r="U10" s="92">
        <v>0.78653846153846152</v>
      </c>
      <c r="V10" s="92">
        <v>16.8</v>
      </c>
      <c r="W10" s="92">
        <v>20.399999999999999</v>
      </c>
      <c r="X10" s="149">
        <v>13.9</v>
      </c>
      <c r="Y10" s="154">
        <v>13</v>
      </c>
      <c r="Z10" s="92">
        <v>28.2</v>
      </c>
      <c r="AA10" s="92">
        <v>58.8</v>
      </c>
      <c r="AB10" s="92">
        <v>0.47959183673469391</v>
      </c>
      <c r="AC10" s="92">
        <v>33.299999999999997</v>
      </c>
      <c r="AD10" s="92">
        <v>4.17</v>
      </c>
      <c r="AE10" s="155">
        <v>0</v>
      </c>
      <c r="AF10" s="158">
        <v>8807528</v>
      </c>
      <c r="AG10" s="75">
        <v>2272342.2239999999</v>
      </c>
      <c r="AH10" s="75">
        <v>1074817.8719520001</v>
      </c>
      <c r="AI10" s="75">
        <v>922570.94294400001</v>
      </c>
      <c r="AJ10" s="162">
        <v>27730.3010963616</v>
      </c>
      <c r="AK10" s="167">
        <v>239918.25</v>
      </c>
      <c r="AL10" s="75">
        <v>81332.286749999999</v>
      </c>
      <c r="AM10" s="75">
        <v>36111.535316999994</v>
      </c>
      <c r="AN10" s="75">
        <v>41235.469382250005</v>
      </c>
      <c r="AO10" s="168">
        <v>5597.2879741349989</v>
      </c>
      <c r="AP10" s="158">
        <v>77805.5</v>
      </c>
      <c r="AQ10" s="75">
        <v>34001.003499999999</v>
      </c>
      <c r="AR10" s="75">
        <v>13906.410431499999</v>
      </c>
      <c r="AS10" s="75">
        <v>17680.521820000002</v>
      </c>
      <c r="AT10" s="168">
        <v>1932.9910499784999</v>
      </c>
      <c r="AU10" s="158">
        <v>78911</v>
      </c>
      <c r="AV10" s="75">
        <v>10258.43</v>
      </c>
      <c r="AW10" s="75">
        <v>2892.8772600000002</v>
      </c>
      <c r="AX10" s="75">
        <v>6031.9568399999998</v>
      </c>
      <c r="AY10" s="76">
        <v>0</v>
      </c>
    </row>
    <row r="11" spans="1:51">
      <c r="A11" s="73" t="s">
        <v>36</v>
      </c>
      <c r="B11" s="74">
        <v>1</v>
      </c>
      <c r="C11" s="173" t="s">
        <v>63</v>
      </c>
      <c r="D11" s="154">
        <v>31.8</v>
      </c>
      <c r="E11" s="92">
        <v>34.200000000000003</v>
      </c>
      <c r="F11" s="92">
        <v>55.4</v>
      </c>
      <c r="G11" s="92">
        <v>0.61732851985559578</v>
      </c>
      <c r="H11" s="92">
        <v>6.89</v>
      </c>
      <c r="I11" s="92">
        <v>12</v>
      </c>
      <c r="J11" s="149">
        <v>4.29</v>
      </c>
      <c r="K11" s="154">
        <v>23.1</v>
      </c>
      <c r="L11" s="92">
        <v>37.799999999999997</v>
      </c>
      <c r="M11" s="92">
        <v>44.8</v>
      </c>
      <c r="N11" s="92">
        <v>0.84375</v>
      </c>
      <c r="O11" s="92">
        <v>19.3</v>
      </c>
      <c r="P11" s="92">
        <v>18.2</v>
      </c>
      <c r="Q11" s="155">
        <v>11.9</v>
      </c>
      <c r="R11" s="95">
        <v>27.9</v>
      </c>
      <c r="S11" s="92">
        <v>32.799999999999997</v>
      </c>
      <c r="T11" s="92">
        <v>51.2</v>
      </c>
      <c r="U11" s="92">
        <v>0.64062499999999989</v>
      </c>
      <c r="V11" s="92">
        <v>16.600000000000001</v>
      </c>
      <c r="W11" s="92">
        <v>21.2</v>
      </c>
      <c r="X11" s="149">
        <v>12.3</v>
      </c>
      <c r="Y11" s="154">
        <v>13.7</v>
      </c>
      <c r="Z11" s="92">
        <v>26.8</v>
      </c>
      <c r="AA11" s="92">
        <v>55.4</v>
      </c>
      <c r="AB11" s="92">
        <v>0.48375451263537911</v>
      </c>
      <c r="AC11" s="92">
        <v>23.3</v>
      </c>
      <c r="AD11" s="92">
        <v>20</v>
      </c>
      <c r="AE11" s="155">
        <v>6.67</v>
      </c>
      <c r="AF11" s="158">
        <v>426650</v>
      </c>
      <c r="AG11" s="75">
        <v>135674.70000000001</v>
      </c>
      <c r="AH11" s="75">
        <v>46400.747400000015</v>
      </c>
      <c r="AI11" s="75">
        <v>75163.783800000005</v>
      </c>
      <c r="AJ11" s="162">
        <v>1990.5920634600009</v>
      </c>
      <c r="AK11" s="167">
        <v>252781</v>
      </c>
      <c r="AL11" s="75">
        <v>58392.411000000007</v>
      </c>
      <c r="AM11" s="75">
        <v>22072.331358000003</v>
      </c>
      <c r="AN11" s="75">
        <v>26159.800128000003</v>
      </c>
      <c r="AO11" s="168">
        <v>2626.6074316020008</v>
      </c>
      <c r="AP11" s="158">
        <v>49431</v>
      </c>
      <c r="AQ11" s="75">
        <v>13791.249</v>
      </c>
      <c r="AR11" s="75">
        <v>4523.5296719999997</v>
      </c>
      <c r="AS11" s="75">
        <v>7061.1194880000003</v>
      </c>
      <c r="AT11" s="168">
        <v>556.39414965599997</v>
      </c>
      <c r="AU11" s="158">
        <v>60338</v>
      </c>
      <c r="AV11" s="75">
        <v>8266.3060000000005</v>
      </c>
      <c r="AW11" s="75">
        <v>2215.3700079999999</v>
      </c>
      <c r="AX11" s="75">
        <v>4579.5335240000004</v>
      </c>
      <c r="AY11" s="76">
        <v>147.76517953359999</v>
      </c>
    </row>
    <row r="12" spans="1:51">
      <c r="A12" s="73" t="s">
        <v>37</v>
      </c>
      <c r="B12" s="74">
        <v>1</v>
      </c>
      <c r="C12" s="173" t="s">
        <v>63</v>
      </c>
      <c r="D12" s="154">
        <v>43.3</v>
      </c>
      <c r="E12" s="92">
        <v>35.4</v>
      </c>
      <c r="F12" s="92">
        <v>56.6</v>
      </c>
      <c r="G12" s="92">
        <v>0.62544169611307421</v>
      </c>
      <c r="H12" s="92">
        <v>11.2</v>
      </c>
      <c r="I12" s="92">
        <v>13</v>
      </c>
      <c r="J12" s="149">
        <v>4.1100000000000003</v>
      </c>
      <c r="K12" s="154">
        <v>29.2</v>
      </c>
      <c r="L12" s="92">
        <v>37.299999999999997</v>
      </c>
      <c r="M12" s="92">
        <v>51.1</v>
      </c>
      <c r="N12" s="92">
        <v>0.72994129158512711</v>
      </c>
      <c r="O12" s="92">
        <v>21.1</v>
      </c>
      <c r="P12" s="92">
        <v>26.1</v>
      </c>
      <c r="Q12" s="155">
        <v>17.399999999999999</v>
      </c>
      <c r="R12" s="95">
        <v>30.3</v>
      </c>
      <c r="S12" s="92">
        <v>33.700000000000003</v>
      </c>
      <c r="T12" s="92">
        <v>54.4</v>
      </c>
      <c r="U12" s="92">
        <v>0.61948529411764708</v>
      </c>
      <c r="V12" s="92">
        <v>14.6</v>
      </c>
      <c r="W12" s="92">
        <v>22.3</v>
      </c>
      <c r="X12" s="149">
        <v>14</v>
      </c>
      <c r="Y12" s="154">
        <v>6.11</v>
      </c>
      <c r="Z12" s="92">
        <v>24.4</v>
      </c>
      <c r="AA12" s="92">
        <v>60.7</v>
      </c>
      <c r="AB12" s="92">
        <v>0.40197693574958809</v>
      </c>
      <c r="AC12" s="92">
        <v>43.9</v>
      </c>
      <c r="AD12" s="92">
        <v>14.6</v>
      </c>
      <c r="AE12" s="155">
        <v>7.32</v>
      </c>
      <c r="AF12" s="158">
        <v>1183945</v>
      </c>
      <c r="AG12" s="75">
        <v>512648.185</v>
      </c>
      <c r="AH12" s="75">
        <v>181477.45748999997</v>
      </c>
      <c r="AI12" s="75">
        <v>290158.87271000003</v>
      </c>
      <c r="AJ12" s="162">
        <v>7458.7235028389996</v>
      </c>
      <c r="AK12" s="167">
        <v>159350.5</v>
      </c>
      <c r="AL12" s="75">
        <v>46530.345999999998</v>
      </c>
      <c r="AM12" s="75">
        <v>17355.819057999997</v>
      </c>
      <c r="AN12" s="75">
        <v>23777.006806000001</v>
      </c>
      <c r="AO12" s="168">
        <v>3019.9125160919994</v>
      </c>
      <c r="AP12" s="158">
        <v>70494.5</v>
      </c>
      <c r="AQ12" s="75">
        <v>21359.833500000001</v>
      </c>
      <c r="AR12" s="75">
        <v>7198.2638895000009</v>
      </c>
      <c r="AS12" s="75">
        <v>11619.749424000001</v>
      </c>
      <c r="AT12" s="168">
        <v>1007.7569445300002</v>
      </c>
      <c r="AU12" s="158">
        <v>28430</v>
      </c>
      <c r="AV12" s="75">
        <v>1737.0730000000001</v>
      </c>
      <c r="AW12" s="75">
        <v>423.84581200000002</v>
      </c>
      <c r="AX12" s="75">
        <v>1054.403311</v>
      </c>
      <c r="AY12" s="76">
        <v>31.025513438400004</v>
      </c>
    </row>
    <row r="13" spans="1:51">
      <c r="A13" s="73" t="s">
        <v>38</v>
      </c>
      <c r="B13" s="74">
        <v>2</v>
      </c>
      <c r="C13" s="194" t="s">
        <v>62</v>
      </c>
      <c r="D13" s="154">
        <v>30.1</v>
      </c>
      <c r="E13" s="92">
        <v>52.5</v>
      </c>
      <c r="F13" s="92">
        <v>41.5</v>
      </c>
      <c r="G13" s="92">
        <v>1.2650602409638554</v>
      </c>
      <c r="H13" s="92">
        <v>6.56</v>
      </c>
      <c r="I13" s="92">
        <v>7.03</v>
      </c>
      <c r="J13" s="149">
        <v>2.1800000000000002</v>
      </c>
      <c r="K13" s="154">
        <v>40.799999999999997</v>
      </c>
      <c r="L13" s="92">
        <v>42.8</v>
      </c>
      <c r="M13" s="92">
        <v>49.3</v>
      </c>
      <c r="N13" s="92">
        <v>0.86815415821501019</v>
      </c>
      <c r="O13" s="92">
        <v>17.899999999999999</v>
      </c>
      <c r="P13" s="92">
        <v>15.8</v>
      </c>
      <c r="Q13" s="155">
        <v>13.8</v>
      </c>
      <c r="R13" s="95">
        <v>30.7</v>
      </c>
      <c r="S13" s="92">
        <v>42</v>
      </c>
      <c r="T13" s="92">
        <v>47.8</v>
      </c>
      <c r="U13" s="92">
        <v>0.87866108786610886</v>
      </c>
      <c r="V13" s="92">
        <v>18</v>
      </c>
      <c r="W13" s="92">
        <v>21.9</v>
      </c>
      <c r="X13" s="149">
        <v>14.2</v>
      </c>
      <c r="Y13" s="154">
        <v>19.2</v>
      </c>
      <c r="Z13" s="92">
        <v>45.9</v>
      </c>
      <c r="AA13" s="92">
        <v>45.5</v>
      </c>
      <c r="AB13" s="92">
        <v>1.0087912087912088</v>
      </c>
      <c r="AC13" s="92">
        <v>6.42</v>
      </c>
      <c r="AD13" s="92">
        <v>4.3499999999999996</v>
      </c>
      <c r="AE13" s="155">
        <v>1</v>
      </c>
      <c r="AF13" s="158">
        <v>25701504</v>
      </c>
      <c r="AG13" s="75">
        <v>7736152.7040000008</v>
      </c>
      <c r="AH13" s="75">
        <v>4061480.1696000006</v>
      </c>
      <c r="AI13" s="75">
        <v>3210503.3721600003</v>
      </c>
      <c r="AJ13" s="162">
        <v>88540.267697280011</v>
      </c>
      <c r="AK13" s="167">
        <v>49563</v>
      </c>
      <c r="AL13" s="75">
        <v>20221.703999999998</v>
      </c>
      <c r="AM13" s="75">
        <v>8654.8893119999993</v>
      </c>
      <c r="AN13" s="75">
        <v>9969.3000719999982</v>
      </c>
      <c r="AO13" s="168">
        <v>1194.374725056</v>
      </c>
      <c r="AP13" s="158">
        <v>114499</v>
      </c>
      <c r="AQ13" s="75">
        <v>35151.192999999999</v>
      </c>
      <c r="AR13" s="75">
        <v>14763.501059999999</v>
      </c>
      <c r="AS13" s="75">
        <v>16802.270253999999</v>
      </c>
      <c r="AT13" s="168">
        <v>2096.4171505199997</v>
      </c>
      <c r="AU13" s="158">
        <v>89118</v>
      </c>
      <c r="AV13" s="75">
        <v>17110.655999999999</v>
      </c>
      <c r="AW13" s="75">
        <v>7853.791103999999</v>
      </c>
      <c r="AX13" s="75">
        <v>7785.3484799999997</v>
      </c>
      <c r="AY13" s="76">
        <v>78.537911039999983</v>
      </c>
    </row>
    <row r="14" spans="1:51">
      <c r="A14" s="73" t="s">
        <v>39</v>
      </c>
      <c r="B14" s="74">
        <v>1</v>
      </c>
      <c r="C14" s="173" t="s">
        <v>63</v>
      </c>
      <c r="D14" s="154">
        <v>31.8</v>
      </c>
      <c r="E14" s="92">
        <v>44</v>
      </c>
      <c r="F14" s="92">
        <v>45.9</v>
      </c>
      <c r="G14" s="92">
        <v>0.95860566448801743</v>
      </c>
      <c r="H14" s="92">
        <v>14.6</v>
      </c>
      <c r="I14" s="92">
        <v>14.7</v>
      </c>
      <c r="J14" s="149">
        <v>5.44</v>
      </c>
      <c r="K14" s="154">
        <v>25.3</v>
      </c>
      <c r="L14" s="92">
        <v>45.5</v>
      </c>
      <c r="M14" s="92">
        <v>46.1</v>
      </c>
      <c r="N14" s="92">
        <v>0.98698481561822127</v>
      </c>
      <c r="O14" s="92">
        <v>19.5</v>
      </c>
      <c r="P14" s="92">
        <v>13.7</v>
      </c>
      <c r="Q14" s="155">
        <v>11.1</v>
      </c>
      <c r="R14" s="95">
        <v>26.6</v>
      </c>
      <c r="S14" s="92">
        <v>37.1</v>
      </c>
      <c r="T14" s="92">
        <v>53.6</v>
      </c>
      <c r="U14" s="92">
        <v>0.69216417910447758</v>
      </c>
      <c r="V14" s="92">
        <v>16</v>
      </c>
      <c r="W14" s="92">
        <v>18.5</v>
      </c>
      <c r="X14" s="149">
        <v>12.5</v>
      </c>
      <c r="Y14" s="154">
        <v>15.7</v>
      </c>
      <c r="Z14" s="92">
        <v>34.299999999999997</v>
      </c>
      <c r="AA14" s="92">
        <v>54</v>
      </c>
      <c r="AB14" s="92">
        <v>0.63518518518518519</v>
      </c>
      <c r="AC14" s="92">
        <v>26</v>
      </c>
      <c r="AD14" s="92">
        <v>10</v>
      </c>
      <c r="AE14" s="155">
        <v>3.5</v>
      </c>
      <c r="AF14" s="158">
        <v>735328</v>
      </c>
      <c r="AG14" s="75">
        <v>233834.30400000003</v>
      </c>
      <c r="AH14" s="75">
        <v>102887.09376000002</v>
      </c>
      <c r="AI14" s="75">
        <v>107329.94553600001</v>
      </c>
      <c r="AJ14" s="162">
        <v>5597.0579005440013</v>
      </c>
      <c r="AK14" s="167">
        <v>153511</v>
      </c>
      <c r="AL14" s="75">
        <v>38838.283000000003</v>
      </c>
      <c r="AM14" s="75">
        <v>17671.418765000002</v>
      </c>
      <c r="AN14" s="75">
        <v>17904.448463000001</v>
      </c>
      <c r="AO14" s="168">
        <v>1961.5274829150003</v>
      </c>
      <c r="AP14" s="158">
        <v>104260.5</v>
      </c>
      <c r="AQ14" s="75">
        <v>27733.293000000001</v>
      </c>
      <c r="AR14" s="75">
        <v>10289.051703000001</v>
      </c>
      <c r="AS14" s="75">
        <v>14865.045048000002</v>
      </c>
      <c r="AT14" s="168">
        <v>1286.1314628750001</v>
      </c>
      <c r="AU14" s="158">
        <v>30498</v>
      </c>
      <c r="AV14" s="75">
        <v>4788.1859999999997</v>
      </c>
      <c r="AW14" s="75">
        <v>1642.3477979999998</v>
      </c>
      <c r="AX14" s="75">
        <v>2585.6204400000001</v>
      </c>
      <c r="AY14" s="76">
        <v>57.482172929999997</v>
      </c>
    </row>
    <row r="15" spans="1:51">
      <c r="A15" s="73" t="s">
        <v>40</v>
      </c>
      <c r="B15" s="74">
        <v>2</v>
      </c>
      <c r="C15" s="194" t="s">
        <v>62</v>
      </c>
      <c r="D15" s="154">
        <v>21.8</v>
      </c>
      <c r="E15" s="92">
        <v>44</v>
      </c>
      <c r="F15" s="92">
        <v>39.6</v>
      </c>
      <c r="G15" s="92">
        <v>1.1111111111111112</v>
      </c>
      <c r="H15" s="92">
        <v>10</v>
      </c>
      <c r="I15" s="92">
        <v>16.899999999999999</v>
      </c>
      <c r="J15" s="149">
        <v>7.5</v>
      </c>
      <c r="K15" s="154">
        <v>38</v>
      </c>
      <c r="L15" s="92">
        <v>42.1</v>
      </c>
      <c r="M15" s="92">
        <v>49.9</v>
      </c>
      <c r="N15" s="92">
        <v>0.84368737474949906</v>
      </c>
      <c r="O15" s="92">
        <v>26.6</v>
      </c>
      <c r="P15" s="92">
        <v>33.700000000000003</v>
      </c>
      <c r="Q15" s="155">
        <v>24.5</v>
      </c>
      <c r="R15" s="95">
        <v>41.3</v>
      </c>
      <c r="S15" s="92">
        <v>42</v>
      </c>
      <c r="T15" s="92">
        <v>47.8</v>
      </c>
      <c r="U15" s="92">
        <v>0.87866108786610886</v>
      </c>
      <c r="V15" s="92">
        <v>16.399999999999999</v>
      </c>
      <c r="W15" s="92">
        <v>23.8</v>
      </c>
      <c r="X15" s="149">
        <v>14</v>
      </c>
      <c r="Y15" s="160"/>
      <c r="Z15" s="93"/>
      <c r="AA15" s="93"/>
      <c r="AB15" s="93"/>
      <c r="AC15" s="93"/>
      <c r="AD15" s="93"/>
      <c r="AE15" s="161"/>
      <c r="AF15" s="158">
        <v>38246005</v>
      </c>
      <c r="AG15" s="75">
        <v>8337629.0899999999</v>
      </c>
      <c r="AH15" s="75">
        <v>3668556.7995999996</v>
      </c>
      <c r="AI15" s="75">
        <v>3301701.1196399997</v>
      </c>
      <c r="AJ15" s="162">
        <v>275141.75996999996</v>
      </c>
      <c r="AK15" s="167">
        <v>185622.75</v>
      </c>
      <c r="AL15" s="75">
        <v>70536.645000000004</v>
      </c>
      <c r="AM15" s="75">
        <v>29695.927545000002</v>
      </c>
      <c r="AN15" s="75">
        <v>35197.785855000002</v>
      </c>
      <c r="AO15" s="168">
        <v>7275.5022485250001</v>
      </c>
      <c r="AP15" s="158">
        <v>23980.5</v>
      </c>
      <c r="AQ15" s="75">
        <v>9903.9464999999982</v>
      </c>
      <c r="AR15" s="75">
        <v>4159.6575299999995</v>
      </c>
      <c r="AS15" s="75">
        <v>4734.0864269999993</v>
      </c>
      <c r="AT15" s="168">
        <v>582.35205419999988</v>
      </c>
      <c r="AU15" s="171"/>
      <c r="AV15" s="77"/>
      <c r="AW15" s="77"/>
      <c r="AX15" s="77"/>
      <c r="AY15" s="78"/>
    </row>
    <row r="16" spans="1:51">
      <c r="A16" s="73" t="s">
        <v>41</v>
      </c>
      <c r="B16" s="74">
        <v>1</v>
      </c>
      <c r="C16" s="173" t="s">
        <v>63</v>
      </c>
      <c r="D16" s="154">
        <v>31.9</v>
      </c>
      <c r="E16" s="92">
        <v>40.4</v>
      </c>
      <c r="F16" s="92">
        <v>51</v>
      </c>
      <c r="G16" s="92">
        <v>0.792156862745098</v>
      </c>
      <c r="H16" s="92">
        <v>10.4</v>
      </c>
      <c r="I16" s="92">
        <v>15.7</v>
      </c>
      <c r="J16" s="149">
        <v>6.79</v>
      </c>
      <c r="K16" s="154">
        <v>25.3</v>
      </c>
      <c r="L16" s="92">
        <v>35.9</v>
      </c>
      <c r="M16" s="92">
        <v>50.7</v>
      </c>
      <c r="N16" s="92">
        <v>0.70808678500986189</v>
      </c>
      <c r="O16" s="92">
        <v>18.399999999999999</v>
      </c>
      <c r="P16" s="92">
        <v>24.1</v>
      </c>
      <c r="Q16" s="155">
        <v>15.1</v>
      </c>
      <c r="R16" s="95">
        <v>29.1</v>
      </c>
      <c r="S16" s="92">
        <v>43.8</v>
      </c>
      <c r="T16" s="92">
        <v>47.3</v>
      </c>
      <c r="U16" s="92">
        <v>0.92600422832980978</v>
      </c>
      <c r="V16" s="92">
        <v>18.600000000000001</v>
      </c>
      <c r="W16" s="92">
        <v>22.2</v>
      </c>
      <c r="X16" s="149">
        <v>16.3</v>
      </c>
      <c r="Y16" s="154">
        <v>11.4</v>
      </c>
      <c r="Z16" s="92">
        <v>31.4</v>
      </c>
      <c r="AA16" s="92">
        <v>56.4</v>
      </c>
      <c r="AB16" s="92">
        <v>0.55673758865248224</v>
      </c>
      <c r="AC16" s="92">
        <v>6.45</v>
      </c>
      <c r="AD16" s="92">
        <v>5.16</v>
      </c>
      <c r="AE16" s="155">
        <v>3.23</v>
      </c>
      <c r="AF16" s="158">
        <v>4847303</v>
      </c>
      <c r="AG16" s="75">
        <v>1546289.6569999999</v>
      </c>
      <c r="AH16" s="75">
        <v>624701.02142799995</v>
      </c>
      <c r="AI16" s="75">
        <v>788607.72507000004</v>
      </c>
      <c r="AJ16" s="162">
        <v>42417.199354961194</v>
      </c>
      <c r="AK16" s="167">
        <v>151536.5</v>
      </c>
      <c r="AL16" s="75">
        <v>38338.734499999999</v>
      </c>
      <c r="AM16" s="75">
        <v>13763.605685499999</v>
      </c>
      <c r="AN16" s="75">
        <v>19437.738391500003</v>
      </c>
      <c r="AO16" s="168">
        <v>2078.3044585104999</v>
      </c>
      <c r="AP16" s="158">
        <v>25670</v>
      </c>
      <c r="AQ16" s="75">
        <v>7469.97</v>
      </c>
      <c r="AR16" s="75">
        <v>3271.8468599999997</v>
      </c>
      <c r="AS16" s="75">
        <v>3533.2958100000001</v>
      </c>
      <c r="AT16" s="168">
        <v>533.31103817999997</v>
      </c>
      <c r="AU16" s="158">
        <v>30605</v>
      </c>
      <c r="AV16" s="75">
        <v>3488.97</v>
      </c>
      <c r="AW16" s="75">
        <v>1095.53658</v>
      </c>
      <c r="AX16" s="75">
        <v>1967.77908</v>
      </c>
      <c r="AY16" s="76">
        <v>35.385831533999998</v>
      </c>
    </row>
    <row r="17" spans="1:51">
      <c r="A17" s="73" t="s">
        <v>42</v>
      </c>
      <c r="B17" s="74">
        <v>1</v>
      </c>
      <c r="C17" s="173" t="s">
        <v>63</v>
      </c>
      <c r="D17" s="154">
        <v>23.4</v>
      </c>
      <c r="E17" s="92">
        <v>46.8</v>
      </c>
      <c r="F17" s="92">
        <v>44.1</v>
      </c>
      <c r="G17" s="92">
        <v>1.0612244897959182</v>
      </c>
      <c r="H17" s="92">
        <v>11.9</v>
      </c>
      <c r="I17" s="92">
        <v>23.8</v>
      </c>
      <c r="J17" s="149">
        <v>9.92</v>
      </c>
      <c r="K17" s="154">
        <v>28.7</v>
      </c>
      <c r="L17" s="92">
        <v>35.5</v>
      </c>
      <c r="M17" s="92">
        <v>53.2</v>
      </c>
      <c r="N17" s="92">
        <v>0.66729323308270672</v>
      </c>
      <c r="O17" s="92">
        <v>21.8</v>
      </c>
      <c r="P17" s="92">
        <v>25.5</v>
      </c>
      <c r="Q17" s="155">
        <v>16.899999999999999</v>
      </c>
      <c r="R17" s="95">
        <v>19.5</v>
      </c>
      <c r="S17" s="92">
        <v>32.9</v>
      </c>
      <c r="T17" s="92">
        <v>46.9</v>
      </c>
      <c r="U17" s="92">
        <v>0.70149253731343286</v>
      </c>
      <c r="V17" s="92">
        <v>18.600000000000001</v>
      </c>
      <c r="W17" s="92">
        <v>28.3</v>
      </c>
      <c r="X17" s="149">
        <v>16.100000000000001</v>
      </c>
      <c r="Y17" s="154">
        <v>11.3</v>
      </c>
      <c r="Z17" s="92">
        <v>28.1</v>
      </c>
      <c r="AA17" s="92">
        <v>59.5</v>
      </c>
      <c r="AB17" s="92">
        <v>0.47226890756302525</v>
      </c>
      <c r="AC17" s="92">
        <v>11.7</v>
      </c>
      <c r="AD17" s="92">
        <v>8.2799999999999994</v>
      </c>
      <c r="AE17" s="155">
        <v>2.0699999999999998</v>
      </c>
      <c r="AF17" s="158">
        <v>14817147</v>
      </c>
      <c r="AG17" s="75">
        <v>3467212.3979999996</v>
      </c>
      <c r="AH17" s="75">
        <v>1622655.4022639997</v>
      </c>
      <c r="AI17" s="75">
        <v>1529040.6675180001</v>
      </c>
      <c r="AJ17" s="162">
        <v>160967.41590458876</v>
      </c>
      <c r="AK17" s="167">
        <v>255016.75</v>
      </c>
      <c r="AL17" s="75">
        <v>73189.807249999998</v>
      </c>
      <c r="AM17" s="75">
        <v>25982.381573750001</v>
      </c>
      <c r="AN17" s="75">
        <v>38936.977457000001</v>
      </c>
      <c r="AO17" s="168">
        <v>4391.0224859637501</v>
      </c>
      <c r="AP17" s="158">
        <v>50581</v>
      </c>
      <c r="AQ17" s="75">
        <v>9863.2950000000001</v>
      </c>
      <c r="AR17" s="75">
        <v>3245.0240549999999</v>
      </c>
      <c r="AS17" s="75">
        <v>4625.8853550000003</v>
      </c>
      <c r="AT17" s="168">
        <v>522.44887285499999</v>
      </c>
      <c r="AU17" s="158">
        <v>23636</v>
      </c>
      <c r="AV17" s="75">
        <v>2670.8679999999999</v>
      </c>
      <c r="AW17" s="75">
        <v>750.51390800000013</v>
      </c>
      <c r="AX17" s="75">
        <v>1589.1664600000001</v>
      </c>
      <c r="AY17" s="76">
        <v>15.535637895600003</v>
      </c>
    </row>
    <row r="18" spans="1:51">
      <c r="A18" s="73" t="s">
        <v>44</v>
      </c>
      <c r="B18" s="74">
        <v>2</v>
      </c>
      <c r="C18" s="194" t="s">
        <v>62</v>
      </c>
      <c r="D18" s="154">
        <v>37.1</v>
      </c>
      <c r="E18" s="92">
        <v>43.8</v>
      </c>
      <c r="F18" s="92">
        <v>46.9</v>
      </c>
      <c r="G18" s="92">
        <v>0.93390191897654584</v>
      </c>
      <c r="H18" s="92">
        <v>8.06</v>
      </c>
      <c r="I18" s="92">
        <v>3.91</v>
      </c>
      <c r="J18" s="149">
        <v>1.72</v>
      </c>
      <c r="K18" s="154">
        <v>40.1</v>
      </c>
      <c r="L18" s="92">
        <v>40.9</v>
      </c>
      <c r="M18" s="92">
        <v>53.5</v>
      </c>
      <c r="N18" s="92">
        <v>0.76448598130841117</v>
      </c>
      <c r="O18" s="92">
        <v>19.3</v>
      </c>
      <c r="P18" s="92">
        <v>21.1</v>
      </c>
      <c r="Q18" s="155">
        <v>15.5</v>
      </c>
      <c r="R18" s="95">
        <v>50.7</v>
      </c>
      <c r="S18" s="92">
        <v>48.3</v>
      </c>
      <c r="T18" s="92">
        <v>43.7</v>
      </c>
      <c r="U18" s="92">
        <v>1.1052631578947367</v>
      </c>
      <c r="V18" s="92">
        <v>12.1</v>
      </c>
      <c r="W18" s="92">
        <v>14.4</v>
      </c>
      <c r="X18" s="149">
        <v>10.6</v>
      </c>
      <c r="Y18" s="154">
        <v>12.3</v>
      </c>
      <c r="Z18" s="92">
        <v>40.9</v>
      </c>
      <c r="AA18" s="92">
        <v>48.8</v>
      </c>
      <c r="AB18" s="92">
        <v>0.83811475409836067</v>
      </c>
      <c r="AC18" s="92">
        <v>6.01</v>
      </c>
      <c r="AD18" s="92">
        <v>7.1</v>
      </c>
      <c r="AE18" s="155">
        <v>2.19</v>
      </c>
      <c r="AF18" s="158">
        <v>22348163</v>
      </c>
      <c r="AG18" s="75">
        <v>8291168.4730000012</v>
      </c>
      <c r="AH18" s="75">
        <v>3631531.7911740006</v>
      </c>
      <c r="AI18" s="75">
        <v>3888558.0138370004</v>
      </c>
      <c r="AJ18" s="162">
        <v>62462.346808192815</v>
      </c>
      <c r="AK18" s="167">
        <v>172835.5</v>
      </c>
      <c r="AL18" s="75">
        <v>69307.035499999998</v>
      </c>
      <c r="AM18" s="75">
        <v>28346.577519499999</v>
      </c>
      <c r="AN18" s="75">
        <v>37079.263992499997</v>
      </c>
      <c r="AO18" s="168">
        <v>4393.7195155224999</v>
      </c>
      <c r="AP18" s="158">
        <v>39762</v>
      </c>
      <c r="AQ18" s="75">
        <v>20159.334000000003</v>
      </c>
      <c r="AR18" s="75">
        <v>9736.9583220000004</v>
      </c>
      <c r="AS18" s="75">
        <v>8809.6289580000011</v>
      </c>
      <c r="AT18" s="168">
        <v>1032.1175821320001</v>
      </c>
      <c r="AU18" s="158">
        <v>119567</v>
      </c>
      <c r="AV18" s="75">
        <v>14706.741000000002</v>
      </c>
      <c r="AW18" s="75">
        <v>6015.0570690000013</v>
      </c>
      <c r="AX18" s="75">
        <v>7176.8896080000004</v>
      </c>
      <c r="AY18" s="76">
        <v>131.72974981110002</v>
      </c>
    </row>
    <row r="19" spans="1:51">
      <c r="A19" s="73" t="s">
        <v>45</v>
      </c>
      <c r="B19" s="74">
        <v>2</v>
      </c>
      <c r="C19" s="194" t="s">
        <v>62</v>
      </c>
      <c r="D19" s="154">
        <v>24.5</v>
      </c>
      <c r="E19" s="92">
        <v>53.6</v>
      </c>
      <c r="F19" s="92">
        <v>38.1</v>
      </c>
      <c r="G19" s="92">
        <v>1.4068241469816274</v>
      </c>
      <c r="H19" s="92">
        <v>12.2</v>
      </c>
      <c r="I19" s="92">
        <v>22</v>
      </c>
      <c r="J19" s="149">
        <v>7.48</v>
      </c>
      <c r="K19" s="154">
        <v>41.1</v>
      </c>
      <c r="L19" s="92">
        <v>46.1</v>
      </c>
      <c r="M19" s="92">
        <v>46.6</v>
      </c>
      <c r="N19" s="92">
        <v>0.98927038626609443</v>
      </c>
      <c r="O19" s="92">
        <v>16.899999999999999</v>
      </c>
      <c r="P19" s="92">
        <v>20.100000000000001</v>
      </c>
      <c r="Q19" s="155">
        <v>14.3</v>
      </c>
      <c r="R19" s="95">
        <v>43.6</v>
      </c>
      <c r="S19" s="92">
        <v>45.3</v>
      </c>
      <c r="T19" s="92">
        <v>47.1</v>
      </c>
      <c r="U19" s="92">
        <v>0.96178343949044576</v>
      </c>
      <c r="V19" s="92">
        <v>9.3000000000000007</v>
      </c>
      <c r="W19" s="92">
        <v>11.8</v>
      </c>
      <c r="X19" s="149">
        <v>7.9</v>
      </c>
      <c r="Y19" s="154">
        <v>24.9</v>
      </c>
      <c r="Z19" s="92">
        <v>37.6</v>
      </c>
      <c r="AA19" s="92">
        <v>53</v>
      </c>
      <c r="AB19" s="92">
        <v>0.70943396226415101</v>
      </c>
      <c r="AC19" s="92">
        <v>4.63</v>
      </c>
      <c r="AD19" s="92">
        <v>3.24</v>
      </c>
      <c r="AE19" s="155">
        <v>0.46</v>
      </c>
      <c r="AF19" s="158">
        <v>35673823</v>
      </c>
      <c r="AG19" s="75">
        <v>8740086.6349999998</v>
      </c>
      <c r="AH19" s="75">
        <v>4684686.4363599997</v>
      </c>
      <c r="AI19" s="75">
        <v>3329973.0079350001</v>
      </c>
      <c r="AJ19" s="162">
        <v>350414.54543972795</v>
      </c>
      <c r="AK19" s="167">
        <v>136304.25</v>
      </c>
      <c r="AL19" s="75">
        <v>56021.046750000001</v>
      </c>
      <c r="AM19" s="75">
        <v>25825.702551750001</v>
      </c>
      <c r="AN19" s="75">
        <v>26105.807785500001</v>
      </c>
      <c r="AO19" s="168">
        <v>3693.0754649002502</v>
      </c>
      <c r="AP19" s="158">
        <v>24037</v>
      </c>
      <c r="AQ19" s="75">
        <v>10480.132000000001</v>
      </c>
      <c r="AR19" s="75">
        <v>4747.4997960000001</v>
      </c>
      <c r="AS19" s="75">
        <v>4936.1421720000008</v>
      </c>
      <c r="AT19" s="168">
        <v>375.05248388400003</v>
      </c>
      <c r="AU19" s="158">
        <v>98309</v>
      </c>
      <c r="AV19" s="75">
        <v>24478.940999999995</v>
      </c>
      <c r="AW19" s="75">
        <v>9204.0818159999981</v>
      </c>
      <c r="AX19" s="75">
        <v>12973.838729999996</v>
      </c>
      <c r="AY19" s="76">
        <v>42.338776353599997</v>
      </c>
    </row>
    <row r="20" spans="1:51">
      <c r="A20" s="73" t="s">
        <v>46</v>
      </c>
      <c r="B20" s="74">
        <v>1</v>
      </c>
      <c r="C20" s="173" t="s">
        <v>63</v>
      </c>
      <c r="D20" s="154">
        <v>26.7</v>
      </c>
      <c r="E20" s="92">
        <v>36.9</v>
      </c>
      <c r="F20" s="92">
        <v>55.7</v>
      </c>
      <c r="G20" s="92">
        <v>0.66247755834829436</v>
      </c>
      <c r="H20" s="92">
        <v>11.3</v>
      </c>
      <c r="I20" s="92">
        <v>13.9</v>
      </c>
      <c r="J20" s="149">
        <v>6.69</v>
      </c>
      <c r="K20" s="154">
        <v>30.5</v>
      </c>
      <c r="L20" s="92">
        <v>34.700000000000003</v>
      </c>
      <c r="M20" s="92">
        <v>55.1</v>
      </c>
      <c r="N20" s="92">
        <v>0.62976406533575324</v>
      </c>
      <c r="O20" s="92">
        <v>16.899999999999999</v>
      </c>
      <c r="P20" s="92">
        <v>18.899999999999999</v>
      </c>
      <c r="Q20" s="155">
        <v>13.3</v>
      </c>
      <c r="R20" s="95">
        <v>27</v>
      </c>
      <c r="S20" s="92">
        <v>39.5</v>
      </c>
      <c r="T20" s="92">
        <v>47.4</v>
      </c>
      <c r="U20" s="92">
        <v>0.83333333333333337</v>
      </c>
      <c r="V20" s="92">
        <v>12.8</v>
      </c>
      <c r="W20" s="92">
        <v>13.6</v>
      </c>
      <c r="X20" s="149">
        <v>10.4</v>
      </c>
      <c r="Y20" s="154">
        <v>20.2</v>
      </c>
      <c r="Z20" s="92">
        <v>27.1</v>
      </c>
      <c r="AA20" s="92">
        <v>64.5</v>
      </c>
      <c r="AB20" s="92">
        <v>0.42015503875968996</v>
      </c>
      <c r="AC20" s="92">
        <v>6.65</v>
      </c>
      <c r="AD20" s="92">
        <v>11.4</v>
      </c>
      <c r="AE20" s="155">
        <v>2.85</v>
      </c>
      <c r="AF20" s="158">
        <v>3220852</v>
      </c>
      <c r="AG20" s="75">
        <v>859967.48399999994</v>
      </c>
      <c r="AH20" s="75">
        <v>317328.00159599999</v>
      </c>
      <c r="AI20" s="75">
        <v>479001.88858800003</v>
      </c>
      <c r="AJ20" s="162">
        <v>21229.243306772401</v>
      </c>
      <c r="AK20" s="167">
        <v>492100</v>
      </c>
      <c r="AL20" s="75">
        <v>150090.5</v>
      </c>
      <c r="AM20" s="75">
        <v>52081.403500000008</v>
      </c>
      <c r="AN20" s="75">
        <v>82699.8655</v>
      </c>
      <c r="AO20" s="168">
        <v>6926.8266655000007</v>
      </c>
      <c r="AP20" s="158">
        <v>126225.5</v>
      </c>
      <c r="AQ20" s="75">
        <v>34080.885000000002</v>
      </c>
      <c r="AR20" s="75">
        <v>13461.949575000001</v>
      </c>
      <c r="AS20" s="75">
        <v>16154.33949</v>
      </c>
      <c r="AT20" s="168">
        <v>1400.0427558000001</v>
      </c>
      <c r="AU20" s="158">
        <v>41079</v>
      </c>
      <c r="AV20" s="75">
        <v>8297.9579999999987</v>
      </c>
      <c r="AW20" s="75">
        <v>2248.7466179999997</v>
      </c>
      <c r="AX20" s="75">
        <v>5352.1829099999995</v>
      </c>
      <c r="AY20" s="76">
        <v>64.089278612999991</v>
      </c>
    </row>
    <row r="21" spans="1:51">
      <c r="A21" s="73" t="s">
        <v>47</v>
      </c>
      <c r="B21" s="74">
        <v>2</v>
      </c>
      <c r="C21" s="194" t="s">
        <v>62</v>
      </c>
      <c r="D21" s="154">
        <v>29.6</v>
      </c>
      <c r="E21" s="92">
        <v>53.9</v>
      </c>
      <c r="F21" s="92">
        <v>38.299999999999997</v>
      </c>
      <c r="G21" s="92">
        <v>1.4073107049608355</v>
      </c>
      <c r="H21" s="92">
        <v>4.28</v>
      </c>
      <c r="I21" s="92">
        <v>18.3</v>
      </c>
      <c r="J21" s="149">
        <v>3.62</v>
      </c>
      <c r="K21" s="154">
        <v>36.4</v>
      </c>
      <c r="L21" s="92">
        <v>45.8</v>
      </c>
      <c r="M21" s="92">
        <v>47.1</v>
      </c>
      <c r="N21" s="92">
        <v>0.97239915074309968</v>
      </c>
      <c r="O21" s="92">
        <v>14.3</v>
      </c>
      <c r="P21" s="92">
        <v>18.3</v>
      </c>
      <c r="Q21" s="155">
        <v>10.6</v>
      </c>
      <c r="R21" s="95">
        <v>31.9</v>
      </c>
      <c r="S21" s="92">
        <v>48.3</v>
      </c>
      <c r="T21" s="92">
        <v>39.700000000000003</v>
      </c>
      <c r="U21" s="92">
        <v>1.2166246851385389</v>
      </c>
      <c r="V21" s="92">
        <v>12.1</v>
      </c>
      <c r="W21" s="92">
        <v>14.9</v>
      </c>
      <c r="X21" s="149">
        <v>9.76</v>
      </c>
      <c r="Y21" s="154">
        <v>16.3</v>
      </c>
      <c r="Z21" s="92">
        <v>32.799999999999997</v>
      </c>
      <c r="AA21" s="92">
        <v>57.6</v>
      </c>
      <c r="AB21" s="92">
        <v>0.56944444444444442</v>
      </c>
      <c r="AC21" s="92">
        <v>3.94</v>
      </c>
      <c r="AD21" s="92">
        <v>7.57</v>
      </c>
      <c r="AE21" s="155">
        <v>1.17</v>
      </c>
      <c r="AF21" s="158">
        <v>15972005</v>
      </c>
      <c r="AG21" s="75">
        <v>4727713.4800000004</v>
      </c>
      <c r="AH21" s="75">
        <v>2548237.5657200003</v>
      </c>
      <c r="AI21" s="75">
        <v>1810714.26284</v>
      </c>
      <c r="AJ21" s="162">
        <v>92246.199879064021</v>
      </c>
      <c r="AK21" s="167">
        <v>155906.25</v>
      </c>
      <c r="AL21" s="75">
        <v>56749.875</v>
      </c>
      <c r="AM21" s="75">
        <v>25991.442749999998</v>
      </c>
      <c r="AN21" s="75">
        <v>26729.191125000001</v>
      </c>
      <c r="AO21" s="168">
        <v>2755.0929314999998</v>
      </c>
      <c r="AP21" s="158">
        <v>16880.5</v>
      </c>
      <c r="AQ21" s="75">
        <v>5384.8794999999991</v>
      </c>
      <c r="AR21" s="75">
        <v>2600.8967984999995</v>
      </c>
      <c r="AS21" s="75">
        <v>2137.7971615000001</v>
      </c>
      <c r="AT21" s="168">
        <v>253.84752753359993</v>
      </c>
      <c r="AU21" s="158">
        <v>105986</v>
      </c>
      <c r="AV21" s="75">
        <v>17275.718000000001</v>
      </c>
      <c r="AW21" s="75">
        <v>5666.4355039999991</v>
      </c>
      <c r="AX21" s="75">
        <v>9950.8135680000014</v>
      </c>
      <c r="AY21" s="76">
        <v>66.297295396799981</v>
      </c>
    </row>
    <row r="22" spans="1:51">
      <c r="A22" s="73" t="s">
        <v>48</v>
      </c>
      <c r="B22" s="74">
        <v>2</v>
      </c>
      <c r="C22" s="194" t="s">
        <v>62</v>
      </c>
      <c r="D22" s="154">
        <v>42.5</v>
      </c>
      <c r="E22" s="92">
        <v>44.2</v>
      </c>
      <c r="F22" s="92">
        <v>46</v>
      </c>
      <c r="G22" s="92">
        <v>0.96086956521739142</v>
      </c>
      <c r="H22" s="92">
        <v>7.52</v>
      </c>
      <c r="I22" s="92">
        <v>13</v>
      </c>
      <c r="J22" s="149">
        <v>3.67</v>
      </c>
      <c r="K22" s="154">
        <v>43</v>
      </c>
      <c r="L22" s="92">
        <v>43.9</v>
      </c>
      <c r="M22" s="92">
        <v>50.2</v>
      </c>
      <c r="N22" s="92">
        <v>0.8745019920318724</v>
      </c>
      <c r="O22" s="92">
        <v>14.5</v>
      </c>
      <c r="P22" s="92">
        <v>17.2</v>
      </c>
      <c r="Q22" s="155">
        <v>11.4</v>
      </c>
      <c r="R22" s="95">
        <v>36.200000000000003</v>
      </c>
      <c r="S22" s="92">
        <v>44.3</v>
      </c>
      <c r="T22" s="92">
        <v>45</v>
      </c>
      <c r="U22" s="92">
        <v>0.98444444444444434</v>
      </c>
      <c r="V22" s="92">
        <v>14.9</v>
      </c>
      <c r="W22" s="92">
        <v>27.2</v>
      </c>
      <c r="X22" s="149">
        <v>11.7</v>
      </c>
      <c r="Y22" s="154">
        <v>18.3</v>
      </c>
      <c r="Z22" s="92">
        <v>33.1</v>
      </c>
      <c r="AA22" s="92">
        <v>50.8</v>
      </c>
      <c r="AB22" s="92">
        <v>0.65157480314960636</v>
      </c>
      <c r="AC22" s="92">
        <v>11</v>
      </c>
      <c r="AD22" s="92">
        <v>14.9</v>
      </c>
      <c r="AE22" s="155">
        <v>1.85</v>
      </c>
      <c r="AF22" s="158">
        <v>11209423</v>
      </c>
      <c r="AG22" s="75">
        <v>4764004.7750000004</v>
      </c>
      <c r="AH22" s="75">
        <v>2105690.1105500003</v>
      </c>
      <c r="AI22" s="75">
        <v>2191442.1965000001</v>
      </c>
      <c r="AJ22" s="162">
        <v>77278.827057185015</v>
      </c>
      <c r="AK22" s="167">
        <v>90635.5</v>
      </c>
      <c r="AL22" s="75">
        <v>38973.264999999999</v>
      </c>
      <c r="AM22" s="75">
        <v>17109.263335</v>
      </c>
      <c r="AN22" s="75">
        <v>19564.579030000001</v>
      </c>
      <c r="AO22" s="168">
        <v>1950.4560201900001</v>
      </c>
      <c r="AP22" s="158">
        <v>50571</v>
      </c>
      <c r="AQ22" s="75">
        <v>18306.702000000001</v>
      </c>
      <c r="AR22" s="75">
        <v>8109.8689859999995</v>
      </c>
      <c r="AS22" s="75">
        <v>8238.0159000000003</v>
      </c>
      <c r="AT22" s="168">
        <v>948.85467136199998</v>
      </c>
      <c r="AU22" s="158">
        <v>457443</v>
      </c>
      <c r="AV22" s="75">
        <v>83712.069000000003</v>
      </c>
      <c r="AW22" s="75">
        <v>27708.694839000003</v>
      </c>
      <c r="AX22" s="75">
        <v>42525.731052000003</v>
      </c>
      <c r="AY22" s="76">
        <v>512.61085452150007</v>
      </c>
    </row>
    <row r="23" spans="1:51" ht="16.5" thickBot="1">
      <c r="A23" s="79" t="s">
        <v>49</v>
      </c>
      <c r="B23" s="80">
        <v>1</v>
      </c>
      <c r="C23" s="195" t="s">
        <v>63</v>
      </c>
      <c r="D23" s="156">
        <v>33.9</v>
      </c>
      <c r="E23" s="94">
        <v>41.2</v>
      </c>
      <c r="F23" s="94">
        <v>46.3</v>
      </c>
      <c r="G23" s="94">
        <v>0.88984881209503253</v>
      </c>
      <c r="H23" s="94">
        <v>20.399999999999999</v>
      </c>
      <c r="I23" s="94">
        <v>28.2</v>
      </c>
      <c r="J23" s="150">
        <v>6.64</v>
      </c>
      <c r="K23" s="156">
        <v>21.9</v>
      </c>
      <c r="L23" s="94">
        <v>37.700000000000003</v>
      </c>
      <c r="M23" s="94">
        <v>53.4</v>
      </c>
      <c r="N23" s="94">
        <v>0.70599250936329594</v>
      </c>
      <c r="O23" s="94">
        <v>14.9</v>
      </c>
      <c r="P23" s="94">
        <v>19.7</v>
      </c>
      <c r="Q23" s="157">
        <v>11.8</v>
      </c>
      <c r="R23" s="96">
        <v>24.6</v>
      </c>
      <c r="S23" s="94">
        <v>36.4</v>
      </c>
      <c r="T23" s="94">
        <v>47.3</v>
      </c>
      <c r="U23" s="94">
        <v>0.76955602536997891</v>
      </c>
      <c r="V23" s="94">
        <v>22.2</v>
      </c>
      <c r="W23" s="94">
        <v>27.1</v>
      </c>
      <c r="X23" s="150">
        <v>15.4</v>
      </c>
      <c r="Y23" s="156">
        <v>2.46</v>
      </c>
      <c r="Z23" s="94">
        <v>57.8</v>
      </c>
      <c r="AA23" s="94">
        <v>17.3</v>
      </c>
      <c r="AB23" s="94">
        <v>3.3410404624277454</v>
      </c>
      <c r="AC23" s="94">
        <v>21.1</v>
      </c>
      <c r="AD23" s="94">
        <v>12</v>
      </c>
      <c r="AE23" s="157">
        <v>5.36</v>
      </c>
      <c r="AF23" s="159">
        <v>8044883</v>
      </c>
      <c r="AG23" s="81">
        <v>2727215.3369999998</v>
      </c>
      <c r="AH23" s="81">
        <v>1123612.718844</v>
      </c>
      <c r="AI23" s="81">
        <v>1262700.7010309999</v>
      </c>
      <c r="AJ23" s="163">
        <v>74607.884531241594</v>
      </c>
      <c r="AK23" s="169">
        <v>156385.5</v>
      </c>
      <c r="AL23" s="81">
        <v>34248.424499999994</v>
      </c>
      <c r="AM23" s="81">
        <v>12911.656036499999</v>
      </c>
      <c r="AN23" s="81">
        <v>18288.658682999994</v>
      </c>
      <c r="AO23" s="170">
        <v>1523.5754123070001</v>
      </c>
      <c r="AP23" s="159">
        <v>112186</v>
      </c>
      <c r="AQ23" s="81">
        <v>27597.756000000001</v>
      </c>
      <c r="AR23" s="81">
        <v>10045.583183999999</v>
      </c>
      <c r="AS23" s="81">
        <v>13053.738588</v>
      </c>
      <c r="AT23" s="170">
        <v>1547.0198103359999</v>
      </c>
      <c r="AU23" s="159">
        <v>45263</v>
      </c>
      <c r="AV23" s="81">
        <v>1113.4697999999999</v>
      </c>
      <c r="AW23" s="81">
        <v>643.58554439999989</v>
      </c>
      <c r="AX23" s="81">
        <v>192.63027539999999</v>
      </c>
      <c r="AY23" s="82">
        <v>34.496185179839998</v>
      </c>
    </row>
  </sheetData>
  <mergeCells count="11">
    <mergeCell ref="A1:C2"/>
    <mergeCell ref="AP2:AT2"/>
    <mergeCell ref="AU2:AY2"/>
    <mergeCell ref="AF1:AY1"/>
    <mergeCell ref="D2:J2"/>
    <mergeCell ref="K2:Q2"/>
    <mergeCell ref="D1:AE1"/>
    <mergeCell ref="R2:X2"/>
    <mergeCell ref="Y2:AE2"/>
    <mergeCell ref="AF2:AJ2"/>
    <mergeCell ref="AK2:AO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116220385</dc:creator>
  <cp:keywords/>
  <dc:description/>
  <cp:lastModifiedBy>Fitzpatrick, Brugha James</cp:lastModifiedBy>
  <cp:revision/>
  <dcterms:created xsi:type="dcterms:W3CDTF">2019-02-21T10:53:52Z</dcterms:created>
  <dcterms:modified xsi:type="dcterms:W3CDTF">2022-05-16T11:48:50Z</dcterms:modified>
  <cp:category/>
  <cp:contentStatus/>
</cp:coreProperties>
</file>