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firstSheet="1" activeTab="2"/>
  </bookViews>
  <sheets>
    <sheet name="Ex 2" sheetId="4" r:id="rId1"/>
    <sheet name="Ex 1" sheetId="6" r:id="rId2"/>
    <sheet name="Ex 4" sheetId="1" r:id="rId3"/>
    <sheet name="Ex 5" sheetId="2" r:id="rId4"/>
    <sheet name="Ex 6" sheetId="3" r:id="rId5"/>
    <sheet name="Plan5" sheetId="5" r:id="rId6"/>
    <sheet name="Plan2" sheetId="7" r:id="rId7"/>
  </sheets>
  <calcPr calcId="145621"/>
</workbook>
</file>

<file path=xl/calcChain.xml><?xml version="1.0" encoding="utf-8"?>
<calcChain xmlns="http://schemas.openxmlformats.org/spreadsheetml/2006/main">
  <c r="G14" i="3" l="1"/>
  <c r="G15" i="3"/>
  <c r="G16" i="3"/>
  <c r="G17" i="3"/>
  <c r="B8" i="4" l="1"/>
  <c r="B7" i="4"/>
  <c r="B6" i="4"/>
  <c r="B4" i="4"/>
  <c r="B5" i="4"/>
  <c r="J15" i="3"/>
  <c r="J16" i="3"/>
  <c r="J14" i="3"/>
  <c r="H20" i="3"/>
  <c r="J20" i="3" s="1"/>
  <c r="G20" i="3"/>
  <c r="F20" i="3"/>
  <c r="E20" i="3"/>
  <c r="B7" i="1"/>
  <c r="B8" i="1" s="1"/>
  <c r="H7" i="1"/>
  <c r="I15" i="3"/>
  <c r="I16" i="3"/>
  <c r="I14" i="3"/>
  <c r="H17" i="3"/>
  <c r="H16" i="3"/>
  <c r="H15" i="3"/>
  <c r="H14" i="3"/>
  <c r="F17" i="3"/>
  <c r="F16" i="3"/>
  <c r="F15" i="3"/>
  <c r="F14" i="3"/>
  <c r="E17" i="3"/>
  <c r="E16" i="3"/>
  <c r="E15" i="3"/>
  <c r="E14" i="3"/>
  <c r="B23" i="3"/>
  <c r="B22" i="3"/>
  <c r="B21" i="3"/>
  <c r="B20" i="3"/>
  <c r="B19" i="3"/>
  <c r="B18" i="3"/>
  <c r="B17" i="3"/>
  <c r="B16" i="3"/>
  <c r="B15" i="3"/>
  <c r="B14" i="3"/>
  <c r="A3" i="3"/>
  <c r="A4" i="3" s="1"/>
  <c r="A5" i="3" s="1"/>
  <c r="A6" i="3" s="1"/>
  <c r="A7" i="3" s="1"/>
  <c r="A8" i="3" s="1"/>
  <c r="A9" i="3" s="1"/>
  <c r="A10" i="3" s="1"/>
  <c r="A11" i="3" s="1"/>
  <c r="B4" i="2"/>
  <c r="B3" i="2"/>
  <c r="B2" i="2"/>
  <c r="B9" i="1"/>
  <c r="H9" i="1"/>
  <c r="H6" i="1"/>
  <c r="B6" i="1"/>
  <c r="D1" i="1"/>
  <c r="E1" i="1" s="1"/>
  <c r="F1" i="1" s="1"/>
  <c r="G1" i="1" s="1"/>
  <c r="H1" i="1" s="1"/>
  <c r="I1" i="1" s="1"/>
  <c r="J1" i="1" s="1"/>
  <c r="K1" i="1" s="1"/>
  <c r="C1" i="1"/>
  <c r="J17" i="3" l="1"/>
  <c r="I20" i="3"/>
  <c r="I17" i="3"/>
  <c r="H8" i="1"/>
</calcChain>
</file>

<file path=xl/sharedStrings.xml><?xml version="1.0" encoding="utf-8"?>
<sst xmlns="http://schemas.openxmlformats.org/spreadsheetml/2006/main" count="64" uniqueCount="47">
  <si>
    <t>Cão</t>
  </si>
  <si>
    <t>Peso(kg)</t>
  </si>
  <si>
    <t>Comprimenteo(cm)</t>
  </si>
  <si>
    <t>Variancia (S²)</t>
  </si>
  <si>
    <t xml:space="preserve">Desvio padrão (S) </t>
  </si>
  <si>
    <t>Peso</t>
  </si>
  <si>
    <t>Comprimento</t>
  </si>
  <si>
    <t>Mediana</t>
  </si>
  <si>
    <t>Moda</t>
  </si>
  <si>
    <t>Media</t>
  </si>
  <si>
    <t>Numeros:</t>
  </si>
  <si>
    <t>Mdiano</t>
  </si>
  <si>
    <t>Estudantes</t>
  </si>
  <si>
    <t>Optativa</t>
  </si>
  <si>
    <t>nc</t>
  </si>
  <si>
    <t>Aluno</t>
  </si>
  <si>
    <t>Prova</t>
  </si>
  <si>
    <t>Erro padrao</t>
  </si>
  <si>
    <t>CV</t>
  </si>
  <si>
    <t>Desvio Padrao (S)</t>
  </si>
  <si>
    <t>Ordem crescente de homogeniedade: 4; 1; 3; 2.</t>
  </si>
  <si>
    <t>a)</t>
  </si>
  <si>
    <t>b)</t>
  </si>
  <si>
    <t>d)</t>
  </si>
  <si>
    <t>Medio</t>
  </si>
  <si>
    <t xml:space="preserve">Medio </t>
  </si>
  <si>
    <t>Periodo</t>
  </si>
  <si>
    <t>Único</t>
  </si>
  <si>
    <t>c)</t>
  </si>
  <si>
    <t>Dados</t>
  </si>
  <si>
    <t>variancia</t>
  </si>
  <si>
    <t>Desvio</t>
  </si>
  <si>
    <t>Erro</t>
  </si>
  <si>
    <t>Coeficiente</t>
  </si>
  <si>
    <t>Dados:</t>
  </si>
  <si>
    <t xml:space="preserve">Salarios </t>
  </si>
  <si>
    <t>frequencia relativa</t>
  </si>
  <si>
    <t>frequencia</t>
  </si>
  <si>
    <t>frequecia absoluta</t>
  </si>
  <si>
    <t>8,3|- 9,7</t>
  </si>
  <si>
    <t>9,7 |- 11,1</t>
  </si>
  <si>
    <t>11,1 |- 12,5</t>
  </si>
  <si>
    <t>13,9 |- 15,3</t>
  </si>
  <si>
    <t>15,3 |- 16,7</t>
  </si>
  <si>
    <t>12,5 |- 13,9</t>
  </si>
  <si>
    <t>total</t>
  </si>
  <si>
    <t>desidade de frequencia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</si>
</sst>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2" borderId="0" xfId="1"/>
    <xf numFmtId="0" fontId="2" fillId="5" borderId="0" xfId="4"/>
    <xf numFmtId="0" fontId="1" fillId="4" borderId="0" xfId="3"/>
    <xf numFmtId="0" fontId="2" fillId="8" borderId="0" xfId="7"/>
    <xf numFmtId="0" fontId="2" fillId="11" borderId="0" xfId="10"/>
    <xf numFmtId="0" fontId="2" fillId="9" borderId="0" xfId="8"/>
    <xf numFmtId="0" fontId="2" fillId="6" borderId="0" xfId="5"/>
    <xf numFmtId="0" fontId="2" fillId="14" borderId="0" xfId="13"/>
    <xf numFmtId="0" fontId="2" fillId="13" borderId="0" xfId="12"/>
    <xf numFmtId="0" fontId="2" fillId="16" borderId="0" xfId="15"/>
    <xf numFmtId="0" fontId="1" fillId="15" borderId="0" xfId="14"/>
    <xf numFmtId="2" fontId="1" fillId="7" borderId="0" xfId="6" applyNumberFormat="1"/>
    <xf numFmtId="0" fontId="1" fillId="10" borderId="0" xfId="9"/>
    <xf numFmtId="2" fontId="1" fillId="10" borderId="0" xfId="9" applyNumberFormat="1"/>
    <xf numFmtId="2" fontId="1" fillId="7" borderId="0" xfId="6" applyNumberFormat="1" applyAlignment="1">
      <alignment horizontal="right"/>
    </xf>
    <xf numFmtId="0" fontId="2" fillId="17" borderId="0" xfId="16"/>
    <xf numFmtId="0" fontId="2" fillId="20" borderId="0" xfId="19"/>
    <xf numFmtId="0" fontId="1" fillId="19" borderId="0" xfId="18"/>
    <xf numFmtId="2" fontId="1" fillId="19" borderId="0" xfId="18" applyNumberFormat="1"/>
    <xf numFmtId="2" fontId="0" fillId="3" borderId="0" xfId="2" applyNumberFormat="1" applyFont="1"/>
    <xf numFmtId="2" fontId="1" fillId="3" borderId="0" xfId="2" applyNumberFormat="1"/>
    <xf numFmtId="0" fontId="0" fillId="10" borderId="0" xfId="9" applyFont="1"/>
    <xf numFmtId="2" fontId="1" fillId="12" borderId="0" xfId="11" applyNumberFormat="1"/>
    <xf numFmtId="0" fontId="2" fillId="17" borderId="1" xfId="16" applyBorder="1"/>
    <xf numFmtId="2" fontId="1" fillId="18" borderId="0" xfId="17" applyNumberFormat="1"/>
    <xf numFmtId="0" fontId="1" fillId="3" borderId="0" xfId="2"/>
    <xf numFmtId="164" fontId="1" fillId="3" borderId="0" xfId="2" applyNumberFormat="1"/>
    <xf numFmtId="10" fontId="1" fillId="3" borderId="0" xfId="2" applyNumberFormat="1"/>
    <xf numFmtId="0" fontId="4" fillId="2" borderId="0" xfId="1" applyFont="1"/>
    <xf numFmtId="0" fontId="2" fillId="17" borderId="0" xfId="16" applyAlignment="1">
      <alignment horizontal="center"/>
    </xf>
    <xf numFmtId="0" fontId="1" fillId="10" borderId="0" xfId="9" applyAlignment="1"/>
    <xf numFmtId="0" fontId="2" fillId="9" borderId="0" xfId="8" applyAlignment="1">
      <alignment horizontal="center"/>
    </xf>
    <xf numFmtId="0" fontId="0" fillId="10" borderId="0" xfId="9" applyFont="1" applyAlignment="1">
      <alignment horizontal="left"/>
    </xf>
    <xf numFmtId="0" fontId="1" fillId="10" borderId="0" xfId="9" applyAlignment="1">
      <alignment horizontal="left"/>
    </xf>
    <xf numFmtId="0" fontId="1" fillId="4" borderId="0" xfId="3" applyAlignment="1">
      <alignment horizontal="left"/>
    </xf>
    <xf numFmtId="0" fontId="2" fillId="9" borderId="0" xfId="8" applyAlignment="1">
      <alignment horizontal="left"/>
    </xf>
  </cellXfs>
  <cellStyles count="20">
    <cellStyle name="20% - Ênfase1" xfId="2" builtinId="30"/>
    <cellStyle name="20% - Ênfase2" xfId="6" builtinId="34"/>
    <cellStyle name="20% - Ênfase4" xfId="11" builtinId="42"/>
    <cellStyle name="20% - Ênfase5" xfId="14" builtinId="46"/>
    <cellStyle name="20% - Ênfase6" xfId="17" builtinId="50"/>
    <cellStyle name="40% - Ênfase1" xfId="3" builtinId="31"/>
    <cellStyle name="40% - Ênfase3" xfId="9" builtinId="39"/>
    <cellStyle name="40% - Ênfase6" xfId="18" builtinId="51"/>
    <cellStyle name="60% - Ênfase1" xfId="4" builtinId="32"/>
    <cellStyle name="60% - Ênfase2" xfId="7" builtinId="36"/>
    <cellStyle name="60% - Ênfase4" xfId="12" builtinId="44"/>
    <cellStyle name="60% - Ênfase5" xfId="15" builtinId="48"/>
    <cellStyle name="60% - Ênfase6" xfId="19" builtinId="52"/>
    <cellStyle name="Ênfase1" xfId="1" builtinId="29"/>
    <cellStyle name="Ênfase2" xfId="5" builtinId="33"/>
    <cellStyle name="Ênfase3" xfId="8" builtinId="37"/>
    <cellStyle name="Ênfase4" xfId="10" builtinId="41"/>
    <cellStyle name="Ênfase5" xfId="13" builtinId="45"/>
    <cellStyle name="Ênfase6" xfId="1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workbookViewId="0">
      <selection activeCell="B5" sqref="B5"/>
    </sheetView>
  </sheetViews>
  <sheetFormatPr defaultRowHeight="15" x14ac:dyDescent="0.25"/>
  <cols>
    <col min="1" max="1" width="11.28515625" bestFit="1" customWidth="1"/>
    <col min="4" max="4" width="0" hidden="1" customWidth="1"/>
  </cols>
  <sheetData>
    <row r="1" spans="1:12" ht="15.75" thickBot="1" x14ac:dyDescent="0.3">
      <c r="A1" s="25" t="s">
        <v>29</v>
      </c>
      <c r="B1" s="17">
        <v>2</v>
      </c>
      <c r="C1" s="17">
        <v>3</v>
      </c>
      <c r="D1" s="17">
        <v>5</v>
      </c>
      <c r="E1" s="17">
        <v>1</v>
      </c>
      <c r="F1" s="17">
        <v>2</v>
      </c>
      <c r="G1" s="17">
        <v>1</v>
      </c>
      <c r="H1" s="17">
        <v>4</v>
      </c>
      <c r="I1" s="17">
        <v>3</v>
      </c>
      <c r="J1" s="17">
        <v>3</v>
      </c>
      <c r="K1" s="17">
        <v>4</v>
      </c>
      <c r="L1" s="17">
        <v>3</v>
      </c>
    </row>
    <row r="3" spans="1:12" x14ac:dyDescent="0.25">
      <c r="A3" s="31" t="s">
        <v>29</v>
      </c>
      <c r="B3" s="31"/>
    </row>
    <row r="4" spans="1:12" x14ac:dyDescent="0.25">
      <c r="A4" s="18" t="s">
        <v>9</v>
      </c>
      <c r="B4" s="26">
        <f>AVERAGE(B1:L1)</f>
        <v>2.8181818181818183</v>
      </c>
    </row>
    <row r="5" spans="1:12" x14ac:dyDescent="0.25">
      <c r="A5" s="18" t="s">
        <v>30</v>
      </c>
      <c r="B5" s="26">
        <f>VAR(B1:L1)</f>
        <v>1.5636363636363639</v>
      </c>
    </row>
    <row r="6" spans="1:12" x14ac:dyDescent="0.25">
      <c r="A6" s="18" t="s">
        <v>31</v>
      </c>
      <c r="B6" s="26">
        <f>STDEV(B1:L1)</f>
        <v>1.2504544628399563</v>
      </c>
    </row>
    <row r="7" spans="1:12" x14ac:dyDescent="0.25">
      <c r="A7" s="18" t="s">
        <v>32</v>
      </c>
      <c r="B7" s="26">
        <f>B6/SQRT(11)</f>
        <v>0.37702620642414036</v>
      </c>
    </row>
    <row r="8" spans="1:12" x14ac:dyDescent="0.25">
      <c r="A8" s="18" t="s">
        <v>33</v>
      </c>
      <c r="B8" s="26">
        <f>(B6*100)/B4</f>
        <v>44.370964810450062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130" zoomScaleNormal="130" workbookViewId="0">
      <selection activeCell="B6" sqref="B6:E12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8" bestFit="1" customWidth="1"/>
    <col min="4" max="4" width="17.7109375" bestFit="1" customWidth="1"/>
    <col min="5" max="5" width="22.28515625" bestFit="1" customWidth="1"/>
  </cols>
  <sheetData>
    <row r="1" spans="1:16" x14ac:dyDescent="0.25">
      <c r="A1" t="s">
        <v>34</v>
      </c>
    </row>
    <row r="2" spans="1:16" x14ac:dyDescent="0.25">
      <c r="A2">
        <v>13.3</v>
      </c>
      <c r="B2">
        <v>15.2</v>
      </c>
      <c r="C2">
        <v>12.4</v>
      </c>
      <c r="D2">
        <v>15.8</v>
      </c>
      <c r="E2">
        <v>9.6</v>
      </c>
      <c r="F2">
        <v>10.4</v>
      </c>
      <c r="G2">
        <v>13.2</v>
      </c>
      <c r="H2">
        <v>8.8000000000000007</v>
      </c>
      <c r="I2">
        <v>8.3000000000000007</v>
      </c>
      <c r="J2">
        <v>8.5</v>
      </c>
      <c r="K2">
        <v>10.199999999999999</v>
      </c>
      <c r="L2">
        <v>11.5</v>
      </c>
      <c r="M2">
        <v>12.6</v>
      </c>
      <c r="N2">
        <v>10.7</v>
      </c>
      <c r="O2">
        <v>12.6</v>
      </c>
      <c r="P2">
        <v>10.7</v>
      </c>
    </row>
    <row r="3" spans="1:16" x14ac:dyDescent="0.25">
      <c r="A3">
        <v>12.6</v>
      </c>
      <c r="B3">
        <v>9.6999999999999993</v>
      </c>
      <c r="C3">
        <v>12.1</v>
      </c>
      <c r="D3">
        <v>13.5</v>
      </c>
      <c r="E3">
        <v>10.3</v>
      </c>
      <c r="F3">
        <v>14.3</v>
      </c>
      <c r="G3">
        <v>9.8000000000000007</v>
      </c>
      <c r="H3">
        <v>12.3</v>
      </c>
      <c r="I3">
        <v>10.4</v>
      </c>
      <c r="J3">
        <v>11.6</v>
      </c>
      <c r="K3">
        <v>12.4</v>
      </c>
      <c r="L3">
        <v>12.9</v>
      </c>
      <c r="M3">
        <v>11.6</v>
      </c>
      <c r="N3">
        <v>10.3</v>
      </c>
      <c r="O3">
        <v>14.2</v>
      </c>
      <c r="P3">
        <v>13.8</v>
      </c>
    </row>
    <row r="5" spans="1:16" x14ac:dyDescent="0.25">
      <c r="A5" s="2" t="s">
        <v>35</v>
      </c>
      <c r="B5" s="2" t="s">
        <v>37</v>
      </c>
      <c r="C5" s="2" t="s">
        <v>36</v>
      </c>
      <c r="D5" s="2" t="s">
        <v>38</v>
      </c>
      <c r="E5" s="2" t="s">
        <v>46</v>
      </c>
    </row>
    <row r="6" spans="1:16" x14ac:dyDescent="0.25">
      <c r="A6" s="3" t="s">
        <v>39</v>
      </c>
      <c r="B6" s="27">
        <v>4</v>
      </c>
      <c r="C6" s="28">
        <v>0.1333</v>
      </c>
      <c r="D6" s="29">
        <v>0.1333</v>
      </c>
      <c r="E6" s="27">
        <v>9.5200000000000007E-2</v>
      </c>
    </row>
    <row r="7" spans="1:16" x14ac:dyDescent="0.25">
      <c r="A7" s="3" t="s">
        <v>40</v>
      </c>
      <c r="B7" s="27">
        <v>7</v>
      </c>
      <c r="C7" s="28">
        <v>0.23330000000000001</v>
      </c>
      <c r="D7" s="29">
        <v>0.23330000000000001</v>
      </c>
      <c r="E7" s="27">
        <v>0.1666</v>
      </c>
    </row>
    <row r="8" spans="1:16" x14ac:dyDescent="0.25">
      <c r="A8" s="3" t="s">
        <v>41</v>
      </c>
      <c r="B8" s="27">
        <v>8</v>
      </c>
      <c r="C8" s="28">
        <v>0.26669999999999999</v>
      </c>
      <c r="D8" s="29">
        <v>0.26669999999999999</v>
      </c>
      <c r="E8" s="27">
        <v>0.1905</v>
      </c>
    </row>
    <row r="9" spans="1:16" x14ac:dyDescent="0.25">
      <c r="A9" s="3" t="s">
        <v>44</v>
      </c>
      <c r="B9" s="27">
        <v>7</v>
      </c>
      <c r="C9" s="28">
        <v>0.23330000000000001</v>
      </c>
      <c r="D9" s="29">
        <v>0.23330000000000001</v>
      </c>
      <c r="E9" s="27">
        <v>0.1666</v>
      </c>
    </row>
    <row r="10" spans="1:16" x14ac:dyDescent="0.25">
      <c r="A10" s="3" t="s">
        <v>42</v>
      </c>
      <c r="B10" s="27">
        <v>3</v>
      </c>
      <c r="C10" s="28">
        <v>0.1</v>
      </c>
      <c r="D10" s="29">
        <v>0.1</v>
      </c>
      <c r="E10" s="27">
        <v>7.1400000000000005E-2</v>
      </c>
    </row>
    <row r="11" spans="1:16" x14ac:dyDescent="0.25">
      <c r="A11" s="3" t="s">
        <v>43</v>
      </c>
      <c r="B11" s="27">
        <v>1</v>
      </c>
      <c r="C11" s="28">
        <v>3.3300000000000003E-2</v>
      </c>
      <c r="D11" s="29">
        <v>3.3300000000000003E-2</v>
      </c>
      <c r="E11" s="27">
        <v>2.3800000000000002E-2</v>
      </c>
    </row>
    <row r="12" spans="1:16" x14ac:dyDescent="0.25">
      <c r="A12" s="3" t="s">
        <v>45</v>
      </c>
      <c r="B12" s="27">
        <v>30</v>
      </c>
      <c r="C12" s="28">
        <v>1</v>
      </c>
      <c r="D12" s="29">
        <v>0.99999990000000005</v>
      </c>
      <c r="E12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9" sqref="B9"/>
    </sheetView>
  </sheetViews>
  <sheetFormatPr defaultRowHeight="15" x14ac:dyDescent="0.25"/>
  <cols>
    <col min="1" max="1" width="30.28515625" bestFit="1" customWidth="1"/>
    <col min="8" max="8" width="9.5703125" bestFit="1" customWidth="1"/>
    <col min="9" max="9" width="12" customWidth="1"/>
  </cols>
  <sheetData>
    <row r="1" spans="1:11" x14ac:dyDescent="0.25">
      <c r="A1" s="9" t="s">
        <v>0</v>
      </c>
      <c r="B1" s="9">
        <v>1</v>
      </c>
      <c r="C1" s="9">
        <f>1+B1</f>
        <v>2</v>
      </c>
      <c r="D1" s="9">
        <f>1+C1</f>
        <v>3</v>
      </c>
      <c r="E1" s="9">
        <f t="shared" ref="E1:K1" si="0">1+D1</f>
        <v>4</v>
      </c>
      <c r="F1" s="9">
        <f t="shared" si="0"/>
        <v>5</v>
      </c>
      <c r="G1" s="9">
        <f t="shared" si="0"/>
        <v>6</v>
      </c>
      <c r="H1" s="9">
        <f t="shared" si="0"/>
        <v>7</v>
      </c>
      <c r="I1" s="9">
        <f t="shared" si="0"/>
        <v>8</v>
      </c>
      <c r="J1" s="9">
        <f t="shared" si="0"/>
        <v>9</v>
      </c>
      <c r="K1" s="9">
        <f t="shared" si="0"/>
        <v>10</v>
      </c>
    </row>
    <row r="2" spans="1:11" x14ac:dyDescent="0.25">
      <c r="A2" s="11" t="s">
        <v>1</v>
      </c>
      <c r="B2" s="12">
        <v>23</v>
      </c>
      <c r="C2" s="12">
        <v>22.7</v>
      </c>
      <c r="D2" s="12">
        <v>21.2</v>
      </c>
      <c r="E2" s="12">
        <v>21.5</v>
      </c>
      <c r="F2" s="12">
        <v>17</v>
      </c>
      <c r="G2" s="12">
        <v>28.4</v>
      </c>
      <c r="H2" s="12">
        <v>19</v>
      </c>
      <c r="I2" s="12">
        <v>14.5</v>
      </c>
      <c r="J2" s="12">
        <v>19</v>
      </c>
      <c r="K2" s="12">
        <v>19.5</v>
      </c>
    </row>
    <row r="3" spans="1:11" x14ac:dyDescent="0.25">
      <c r="A3" s="11" t="s">
        <v>2</v>
      </c>
      <c r="B3" s="12">
        <v>104</v>
      </c>
      <c r="C3" s="12">
        <v>105</v>
      </c>
      <c r="D3" s="12">
        <v>103</v>
      </c>
      <c r="E3" s="12">
        <v>105</v>
      </c>
      <c r="F3" s="12">
        <v>100</v>
      </c>
      <c r="G3" s="12">
        <v>104</v>
      </c>
      <c r="H3" s="12">
        <v>100</v>
      </c>
      <c r="I3" s="12">
        <v>91</v>
      </c>
      <c r="J3" s="12">
        <v>102</v>
      </c>
      <c r="K3" s="12">
        <v>99</v>
      </c>
    </row>
    <row r="5" spans="1:11" x14ac:dyDescent="0.25">
      <c r="A5" s="33" t="s">
        <v>5</v>
      </c>
      <c r="B5" s="33"/>
      <c r="D5" s="33" t="s">
        <v>6</v>
      </c>
      <c r="E5" s="33"/>
      <c r="F5" s="33"/>
      <c r="G5" s="33"/>
      <c r="H5" s="33"/>
    </row>
    <row r="6" spans="1:11" x14ac:dyDescent="0.25">
      <c r="A6" s="23" t="s">
        <v>25</v>
      </c>
      <c r="B6" s="14">
        <f xml:space="preserve"> AVERAGE($B$2:$K$2)</f>
        <v>20.580000000000002</v>
      </c>
      <c r="D6" s="34" t="s">
        <v>24</v>
      </c>
      <c r="E6" s="35"/>
      <c r="F6" s="35"/>
      <c r="G6" s="35"/>
      <c r="H6" s="15">
        <f xml:space="preserve"> AVERAGE(B3:K3)</f>
        <v>101.3</v>
      </c>
    </row>
    <row r="7" spans="1:11" x14ac:dyDescent="0.25">
      <c r="A7" s="23" t="s">
        <v>3</v>
      </c>
      <c r="B7" s="15">
        <f>VAR(B2:K2)</f>
        <v>14.297333333333276</v>
      </c>
      <c r="D7" s="34" t="s">
        <v>3</v>
      </c>
      <c r="E7" s="35"/>
      <c r="F7" s="35"/>
      <c r="G7" s="35"/>
      <c r="H7" s="15">
        <f>VAR(B3:K3)</f>
        <v>17.788888888888888</v>
      </c>
    </row>
    <row r="8" spans="1:11" x14ac:dyDescent="0.25">
      <c r="A8" s="23" t="s">
        <v>4</v>
      </c>
      <c r="B8" s="15">
        <f xml:space="preserve"> SQRT($B$7)</f>
        <v>3.7811814732082452</v>
      </c>
      <c r="D8" s="34" t="s">
        <v>4</v>
      </c>
      <c r="E8" s="35"/>
      <c r="F8" s="35"/>
      <c r="G8" s="35"/>
      <c r="H8" s="15">
        <f xml:space="preserve"> SQRT($H$7)</f>
        <v>4.2176876234364356</v>
      </c>
    </row>
    <row r="9" spans="1:11" x14ac:dyDescent="0.25">
      <c r="A9" s="14" t="s">
        <v>7</v>
      </c>
      <c r="B9" s="14">
        <f>MODE(B2:K2)</f>
        <v>19</v>
      </c>
      <c r="D9" s="32" t="s">
        <v>7</v>
      </c>
      <c r="E9" s="32"/>
      <c r="F9" s="32"/>
      <c r="G9" s="32"/>
      <c r="H9" s="14">
        <f>MODE(B3:K3)</f>
        <v>104</v>
      </c>
    </row>
  </sheetData>
  <mergeCells count="6">
    <mergeCell ref="D9:G9"/>
    <mergeCell ref="A5:B5"/>
    <mergeCell ref="D6:G6"/>
    <mergeCell ref="D7:G7"/>
    <mergeCell ref="D8:G8"/>
    <mergeCell ref="D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B1" sqref="B1:Z1"/>
    </sheetView>
  </sheetViews>
  <sheetFormatPr defaultRowHeight="15" x14ac:dyDescent="0.25"/>
  <cols>
    <col min="1" max="1" width="9.42578125" customWidth="1"/>
    <col min="2" max="7" width="3" bestFit="1" customWidth="1"/>
    <col min="8" max="10" width="2" bestFit="1" customWidth="1"/>
    <col min="11" max="12" width="3" bestFit="1" customWidth="1"/>
    <col min="13" max="15" width="2" bestFit="1" customWidth="1"/>
    <col min="16" max="19" width="3" bestFit="1" customWidth="1"/>
    <col min="20" max="22" width="2" bestFit="1" customWidth="1"/>
    <col min="23" max="26" width="3" bestFit="1" customWidth="1"/>
  </cols>
  <sheetData>
    <row r="1" spans="1:26" x14ac:dyDescent="0.25">
      <c r="A1" s="2" t="s">
        <v>10</v>
      </c>
      <c r="B1" s="30">
        <v>12</v>
      </c>
      <c r="C1" s="30">
        <v>17</v>
      </c>
      <c r="D1" s="30">
        <v>17</v>
      </c>
      <c r="E1" s="30">
        <v>17</v>
      </c>
      <c r="F1" s="30">
        <v>10</v>
      </c>
      <c r="G1" s="30">
        <v>10</v>
      </c>
      <c r="H1" s="30">
        <v>9</v>
      </c>
      <c r="I1" s="30">
        <v>9</v>
      </c>
      <c r="J1" s="30">
        <v>9</v>
      </c>
      <c r="K1" s="30">
        <v>12</v>
      </c>
      <c r="L1" s="30">
        <v>12</v>
      </c>
      <c r="M1" s="30">
        <v>6</v>
      </c>
      <c r="N1" s="30">
        <v>6</v>
      </c>
      <c r="O1" s="30">
        <v>6</v>
      </c>
      <c r="P1" s="30">
        <v>17</v>
      </c>
      <c r="Q1" s="30">
        <v>17</v>
      </c>
      <c r="R1" s="30">
        <v>12</v>
      </c>
      <c r="S1" s="30">
        <v>12</v>
      </c>
      <c r="T1" s="30">
        <v>9</v>
      </c>
      <c r="U1" s="30">
        <v>9</v>
      </c>
      <c r="V1" s="30">
        <v>9</v>
      </c>
      <c r="W1" s="30">
        <v>12</v>
      </c>
      <c r="X1" s="30">
        <v>12</v>
      </c>
      <c r="Y1" s="30">
        <v>12</v>
      </c>
      <c r="Z1" s="30">
        <v>12</v>
      </c>
    </row>
    <row r="2" spans="1:26" x14ac:dyDescent="0.25">
      <c r="A2" s="4" t="s">
        <v>9</v>
      </c>
      <c r="B2" s="36">
        <f>AVERAGE(B1:Z1)</f>
        <v>11.4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5">
      <c r="A3" s="4" t="s">
        <v>11</v>
      </c>
      <c r="B3" s="36">
        <f>MEDIAN(B1:Z1)</f>
        <v>12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5">
      <c r="A4" s="4" t="s">
        <v>8</v>
      </c>
      <c r="B4" s="36">
        <f>MODE(B1:Z1)</f>
        <v>12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6" spans="1:26" x14ac:dyDescent="0.25">
      <c r="W6" s="1"/>
    </row>
  </sheetData>
  <mergeCells count="3">
    <mergeCell ref="B2:Z2"/>
    <mergeCell ref="B3:Z3"/>
    <mergeCell ref="B4:Z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4" sqref="F14"/>
    </sheetView>
  </sheetViews>
  <sheetFormatPr defaultRowHeight="15" x14ac:dyDescent="0.25"/>
  <cols>
    <col min="1" max="1" width="10.7109375" bestFit="1" customWidth="1"/>
    <col min="7" max="7" width="12.7109375" bestFit="1" customWidth="1"/>
    <col min="8" max="8" width="16.5703125" bestFit="1" customWidth="1"/>
    <col min="9" max="9" width="11.140625" bestFit="1" customWidth="1"/>
  </cols>
  <sheetData>
    <row r="1" spans="1:10" x14ac:dyDescent="0.25">
      <c r="A1" s="8" t="s">
        <v>12</v>
      </c>
      <c r="B1" s="8">
        <v>1</v>
      </c>
      <c r="C1" s="8">
        <v>2</v>
      </c>
      <c r="D1" s="8">
        <v>3</v>
      </c>
      <c r="E1" s="8">
        <v>4</v>
      </c>
      <c r="F1" s="8" t="s">
        <v>13</v>
      </c>
    </row>
    <row r="2" spans="1:10" x14ac:dyDescent="0.25">
      <c r="A2" s="5">
        <v>1</v>
      </c>
      <c r="B2" s="13">
        <v>2.5</v>
      </c>
      <c r="C2" s="13">
        <v>4.5</v>
      </c>
      <c r="D2" s="13">
        <v>5</v>
      </c>
      <c r="E2" s="13">
        <v>6</v>
      </c>
      <c r="F2" s="13">
        <v>7</v>
      </c>
    </row>
    <row r="3" spans="1:10" x14ac:dyDescent="0.25">
      <c r="A3" s="5">
        <f>1+A2</f>
        <v>2</v>
      </c>
      <c r="B3" s="13">
        <v>2</v>
      </c>
      <c r="C3" s="13">
        <v>8.5</v>
      </c>
      <c r="D3" s="13">
        <v>7</v>
      </c>
      <c r="E3" s="13">
        <v>3</v>
      </c>
      <c r="F3" s="13">
        <v>5</v>
      </c>
    </row>
    <row r="4" spans="1:10" x14ac:dyDescent="0.25">
      <c r="A4" s="5">
        <f t="shared" ref="A4:A11" si="0">1+A3</f>
        <v>3</v>
      </c>
      <c r="B4" s="13">
        <v>8.5</v>
      </c>
      <c r="C4" s="13">
        <v>10</v>
      </c>
      <c r="D4" s="13">
        <v>9</v>
      </c>
      <c r="E4" s="13">
        <v>5.5</v>
      </c>
      <c r="F4" s="16" t="s">
        <v>14</v>
      </c>
    </row>
    <row r="5" spans="1:10" x14ac:dyDescent="0.25">
      <c r="A5" s="5">
        <f t="shared" si="0"/>
        <v>4</v>
      </c>
      <c r="B5" s="13">
        <v>3.5</v>
      </c>
      <c r="C5" s="13">
        <v>5.5</v>
      </c>
      <c r="D5" s="13">
        <v>8.5</v>
      </c>
      <c r="E5" s="13">
        <v>7.5</v>
      </c>
      <c r="F5" s="13">
        <v>6.5</v>
      </c>
    </row>
    <row r="6" spans="1:10" x14ac:dyDescent="0.25">
      <c r="A6" s="5">
        <f t="shared" si="0"/>
        <v>5</v>
      </c>
      <c r="B6" s="13">
        <v>3</v>
      </c>
      <c r="C6" s="13">
        <v>5</v>
      </c>
      <c r="D6" s="13">
        <v>6</v>
      </c>
      <c r="E6" s="13">
        <v>4.5</v>
      </c>
      <c r="F6" s="13">
        <v>6</v>
      </c>
    </row>
    <row r="7" spans="1:10" x14ac:dyDescent="0.25">
      <c r="A7" s="5">
        <f t="shared" si="0"/>
        <v>6</v>
      </c>
      <c r="B7" s="13">
        <v>6</v>
      </c>
      <c r="C7" s="13">
        <v>3</v>
      </c>
      <c r="D7" s="13">
        <v>4</v>
      </c>
      <c r="E7" s="13">
        <v>5</v>
      </c>
      <c r="F7" s="13">
        <v>2</v>
      </c>
    </row>
    <row r="8" spans="1:10" x14ac:dyDescent="0.25">
      <c r="A8" s="5">
        <f t="shared" si="0"/>
        <v>7</v>
      </c>
      <c r="B8" s="13">
        <v>8</v>
      </c>
      <c r="C8" s="13">
        <v>1.5</v>
      </c>
      <c r="D8" s="13">
        <v>2</v>
      </c>
      <c r="E8" s="13">
        <v>9</v>
      </c>
      <c r="F8" s="13">
        <v>5</v>
      </c>
    </row>
    <row r="9" spans="1:10" x14ac:dyDescent="0.25">
      <c r="A9" s="5">
        <f t="shared" si="0"/>
        <v>8</v>
      </c>
      <c r="B9" s="13">
        <v>1.5</v>
      </c>
      <c r="C9" s="13">
        <v>2</v>
      </c>
      <c r="D9" s="13">
        <v>1.5</v>
      </c>
      <c r="E9" s="13">
        <v>2.5</v>
      </c>
      <c r="F9" s="16" t="s">
        <v>14</v>
      </c>
    </row>
    <row r="10" spans="1:10" x14ac:dyDescent="0.25">
      <c r="A10" s="5">
        <f t="shared" si="0"/>
        <v>9</v>
      </c>
      <c r="B10" s="13">
        <v>7.5</v>
      </c>
      <c r="C10" s="13">
        <v>8</v>
      </c>
      <c r="D10" s="13">
        <v>8.5</v>
      </c>
      <c r="E10" s="13">
        <v>10</v>
      </c>
      <c r="F10" s="16" t="s">
        <v>14</v>
      </c>
    </row>
    <row r="11" spans="1:10" x14ac:dyDescent="0.25">
      <c r="A11" s="5">
        <f t="shared" si="0"/>
        <v>10</v>
      </c>
      <c r="B11" s="13">
        <v>5.5</v>
      </c>
      <c r="C11" s="13">
        <v>4.5</v>
      </c>
      <c r="D11" s="13">
        <v>5</v>
      </c>
      <c r="E11" s="13">
        <v>4.5</v>
      </c>
      <c r="F11" s="13">
        <v>2.5</v>
      </c>
    </row>
    <row r="12" spans="1:10" x14ac:dyDescent="0.25">
      <c r="A12" s="17" t="s">
        <v>21</v>
      </c>
      <c r="D12" s="2" t="s">
        <v>22</v>
      </c>
    </row>
    <row r="13" spans="1:10" x14ac:dyDescent="0.25">
      <c r="A13" s="17" t="s">
        <v>15</v>
      </c>
      <c r="B13" s="17" t="s">
        <v>9</v>
      </c>
      <c r="D13" s="2" t="s">
        <v>16</v>
      </c>
      <c r="E13" s="2" t="s">
        <v>9</v>
      </c>
      <c r="F13" s="2" t="s">
        <v>7</v>
      </c>
      <c r="G13" s="2" t="s">
        <v>3</v>
      </c>
      <c r="H13" s="2" t="s">
        <v>19</v>
      </c>
      <c r="I13" s="2" t="s">
        <v>17</v>
      </c>
      <c r="J13" s="2" t="s">
        <v>18</v>
      </c>
    </row>
    <row r="14" spans="1:10" x14ac:dyDescent="0.25">
      <c r="A14" s="19">
        <v>1</v>
      </c>
      <c r="B14" s="20">
        <f xml:space="preserve"> AVERAGE(C2,D2,E2,F2)</f>
        <v>5.625</v>
      </c>
      <c r="D14" s="3">
        <v>1</v>
      </c>
      <c r="E14" s="21">
        <f>AVERAGE(B2:B11)</f>
        <v>4.8</v>
      </c>
      <c r="F14" s="22">
        <f>MEDIAN(B2:B11)</f>
        <v>4.5</v>
      </c>
      <c r="G14" s="22">
        <f>VARP(B2:B11)</f>
        <v>6.21</v>
      </c>
      <c r="H14" s="22">
        <f>STDEV(B2:B11)</f>
        <v>2.6267851073127395</v>
      </c>
      <c r="I14" s="22">
        <f>H14/SQRT(10)</f>
        <v>0.83066238629180744</v>
      </c>
      <c r="J14" s="22">
        <f>(H14*100)/E14</f>
        <v>54.724689735682077</v>
      </c>
    </row>
    <row r="15" spans="1:10" x14ac:dyDescent="0.25">
      <c r="A15" s="19">
        <v>2</v>
      </c>
      <c r="B15" s="20">
        <f>AVERAGE(C3,D3,E3,F3)</f>
        <v>5.875</v>
      </c>
      <c r="D15" s="3">
        <v>2</v>
      </c>
      <c r="E15" s="22">
        <f>AVERAGE(C2:C11)</f>
        <v>5.25</v>
      </c>
      <c r="F15" s="22">
        <f>MEDIAN(C2:C11)</f>
        <v>4.75</v>
      </c>
      <c r="G15" s="22">
        <f t="shared" ref="G15:G17" si="1">VARP(B3:B12)</f>
        <v>6.2469135802469138</v>
      </c>
      <c r="H15" s="22">
        <f>STDEV(C2:C11)</f>
        <v>2.8210518133017928</v>
      </c>
      <c r="I15" s="22">
        <f t="shared" ref="I15:I17" si="2">H15/SQRT(10)</f>
        <v>0.89209491273817565</v>
      </c>
      <c r="J15" s="22">
        <f t="shared" ref="J15:J17" si="3">(H15*100)/E15</f>
        <v>53.734320253367478</v>
      </c>
    </row>
    <row r="16" spans="1:10" x14ac:dyDescent="0.25">
      <c r="A16" s="19">
        <v>3</v>
      </c>
      <c r="B16" s="20">
        <f>AVERAGE(B4,C4,D4,E4)</f>
        <v>8.25</v>
      </c>
      <c r="D16" s="3">
        <v>3</v>
      </c>
      <c r="E16" s="22">
        <f>AVERAGE(D2:D11)</f>
        <v>5.65</v>
      </c>
      <c r="F16" s="22">
        <f>MEDIAN(D2:D11)</f>
        <v>5.5</v>
      </c>
      <c r="G16" s="22">
        <f t="shared" si="1"/>
        <v>5.71484375</v>
      </c>
      <c r="H16" s="22">
        <f>STDEV(D2:D11)</f>
        <v>2.6567524034680634</v>
      </c>
      <c r="I16" s="22">
        <f t="shared" si="2"/>
        <v>0.84013887740857052</v>
      </c>
      <c r="J16" s="22">
        <f t="shared" si="3"/>
        <v>47.022166433063063</v>
      </c>
    </row>
    <row r="17" spans="1:10" x14ac:dyDescent="0.25">
      <c r="A17" s="19">
        <v>4</v>
      </c>
      <c r="B17" s="20">
        <f>AVERAGE(C5,E5,D5,F5)</f>
        <v>7</v>
      </c>
      <c r="D17" s="3">
        <v>4</v>
      </c>
      <c r="E17" s="22">
        <f>AVERAGE(E2:E11)</f>
        <v>5.75</v>
      </c>
      <c r="F17" s="22">
        <f>MEDIAN(E2:E11)</f>
        <v>5.25</v>
      </c>
      <c r="G17" s="22">
        <f t="shared" si="1"/>
        <v>4.417724609375</v>
      </c>
      <c r="H17" s="22">
        <f>STDEV(E2:E11)</f>
        <v>2.4409697526461347</v>
      </c>
      <c r="I17" s="22">
        <f t="shared" si="2"/>
        <v>0.77190241179396057</v>
      </c>
      <c r="J17" s="22">
        <f t="shared" si="3"/>
        <v>42.45164787210669</v>
      </c>
    </row>
    <row r="18" spans="1:10" x14ac:dyDescent="0.25">
      <c r="A18" s="19">
        <v>5</v>
      </c>
      <c r="B18" s="20">
        <f>AVERAGE(C6,D6,E6,F6)</f>
        <v>5.375</v>
      </c>
      <c r="D18" s="6" t="s">
        <v>28</v>
      </c>
    </row>
    <row r="19" spans="1:10" x14ac:dyDescent="0.25">
      <c r="A19" s="19">
        <v>6</v>
      </c>
      <c r="B19" s="20">
        <f>AVERAGE(B7,D7,E7,F7)</f>
        <v>4.25</v>
      </c>
      <c r="D19" s="6" t="s">
        <v>26</v>
      </c>
      <c r="E19" s="6" t="s">
        <v>9</v>
      </c>
      <c r="F19" s="6" t="s">
        <v>7</v>
      </c>
      <c r="G19" s="6" t="s">
        <v>3</v>
      </c>
      <c r="H19" s="6" t="s">
        <v>19</v>
      </c>
      <c r="I19" s="6" t="s">
        <v>17</v>
      </c>
      <c r="J19" s="6" t="s">
        <v>18</v>
      </c>
    </row>
    <row r="20" spans="1:10" x14ac:dyDescent="0.25">
      <c r="A20" s="19">
        <v>7</v>
      </c>
      <c r="B20" s="20">
        <f>AVERAGE(B8,D8,E8,F8)</f>
        <v>6</v>
      </c>
      <c r="D20" s="10" t="s">
        <v>27</v>
      </c>
      <c r="E20" s="24">
        <f>AVERAGE(B2:F11)</f>
        <v>5.2872340425531918</v>
      </c>
      <c r="F20" s="24">
        <f>MEDIAN(B2:F11)</f>
        <v>5</v>
      </c>
      <c r="G20" s="24">
        <f>VAR(B2:F11)</f>
        <v>6.095050878815913</v>
      </c>
      <c r="H20" s="24">
        <f>STDEV(B2:F11)</f>
        <v>2.4688156834433617</v>
      </c>
      <c r="I20" s="24">
        <f>H20/SQRT(50)</f>
        <v>0.34914326225250036</v>
      </c>
      <c r="J20" s="24">
        <f>(H20*100)/E20</f>
        <v>46.693898238164181</v>
      </c>
    </row>
    <row r="21" spans="1:10" x14ac:dyDescent="0.25">
      <c r="A21" s="19">
        <v>8</v>
      </c>
      <c r="B21" s="20">
        <f>AVERAGE(C9,D9,E9,B9)</f>
        <v>1.875</v>
      </c>
    </row>
    <row r="22" spans="1:10" x14ac:dyDescent="0.25">
      <c r="A22" s="19">
        <v>9</v>
      </c>
      <c r="B22" s="20">
        <f>AVERAGE(B10,D10,E10,C10)</f>
        <v>8.5</v>
      </c>
    </row>
    <row r="23" spans="1:10" x14ac:dyDescent="0.25">
      <c r="A23" s="19">
        <v>10</v>
      </c>
      <c r="B23" s="20">
        <f>AVERAGE(B11,D11,E11,F11)</f>
        <v>4.375</v>
      </c>
    </row>
    <row r="24" spans="1:10" x14ac:dyDescent="0.25">
      <c r="A24" s="7" t="s">
        <v>23</v>
      </c>
    </row>
    <row r="25" spans="1:10" x14ac:dyDescent="0.25">
      <c r="A25" s="37" t="s">
        <v>20</v>
      </c>
      <c r="B25" s="37"/>
      <c r="C25" s="37"/>
      <c r="D25" s="37"/>
      <c r="E25" s="37"/>
      <c r="F25" s="37"/>
      <c r="G25" s="37"/>
    </row>
  </sheetData>
  <mergeCells count="1">
    <mergeCell ref="A25:G2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26" sqref="D26"/>
    </sheetView>
  </sheetViews>
  <sheetFormatPr defaultRowHeight="15" x14ac:dyDescent="0.25"/>
  <sheetData>
    <row r="1" spans="1:11" x14ac:dyDescent="0.25">
      <c r="A1">
        <v>13.3</v>
      </c>
      <c r="B1">
        <v>15.2</v>
      </c>
      <c r="C1">
        <v>12.4</v>
      </c>
      <c r="D1">
        <v>15.8</v>
      </c>
      <c r="E1">
        <v>9.6</v>
      </c>
      <c r="F1">
        <v>10.4</v>
      </c>
      <c r="G1">
        <v>13.2</v>
      </c>
      <c r="H1">
        <v>8.8000000000000007</v>
      </c>
      <c r="I1">
        <v>8.3000000000000007</v>
      </c>
      <c r="J1">
        <v>8.5</v>
      </c>
      <c r="K1">
        <v>10.199999999999999</v>
      </c>
    </row>
    <row r="2" spans="1:11" x14ac:dyDescent="0.25">
      <c r="A2">
        <v>11.5</v>
      </c>
      <c r="B2">
        <v>12.6</v>
      </c>
      <c r="C2">
        <v>10.7</v>
      </c>
      <c r="D2">
        <v>12.6</v>
      </c>
      <c r="E2">
        <v>9.6999999999999993</v>
      </c>
      <c r="F2">
        <v>12.1</v>
      </c>
      <c r="G2">
        <v>13.5</v>
      </c>
      <c r="H2">
        <v>10.3</v>
      </c>
      <c r="I2">
        <v>14.3</v>
      </c>
      <c r="J2">
        <v>9.8000000000000007</v>
      </c>
      <c r="K2">
        <v>12.3</v>
      </c>
    </row>
    <row r="3" spans="1:11" x14ac:dyDescent="0.25">
      <c r="A3">
        <v>10.4</v>
      </c>
      <c r="B3">
        <v>11.6</v>
      </c>
      <c r="C3">
        <v>12.4</v>
      </c>
      <c r="D3">
        <v>12.9</v>
      </c>
      <c r="E3">
        <v>11.6</v>
      </c>
      <c r="F3">
        <v>10.3</v>
      </c>
      <c r="G3">
        <v>14.2</v>
      </c>
      <c r="H3">
        <v>13.8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 2</vt:lpstr>
      <vt:lpstr>Ex 1</vt:lpstr>
      <vt:lpstr>Ex 4</vt:lpstr>
      <vt:lpstr>Ex 5</vt:lpstr>
      <vt:lpstr>Ex 6</vt:lpstr>
      <vt:lpstr>Plan5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2012-03-17T22:21:46Z</dcterms:created>
  <dcterms:modified xsi:type="dcterms:W3CDTF">2012-03-23T14:38:23Z</dcterms:modified>
</cp:coreProperties>
</file>