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activeTab="4"/>
  </bookViews>
  <sheets>
    <sheet name="20" sheetId="1" r:id="rId1"/>
    <sheet name="14" sheetId="2" r:id="rId2"/>
    <sheet name="0" sheetId="3" r:id="rId3"/>
    <sheet name="DPH-3" sheetId="4" r:id="rId4"/>
    <sheet name="DPH-4" sheetId="5" r:id="rId5"/>
    <sheet name="List3" sheetId="6" r:id="rId6"/>
  </sheets>
  <definedNames>
    <definedName name="nouzovy_import" localSheetId="2">'0'!$A$1:$R$28</definedName>
    <definedName name="nouzovy_import" localSheetId="1">'14'!$A$1:$R$5</definedName>
    <definedName name="nouzovy_import" localSheetId="0">'20'!$A$1:$R$23</definedName>
  </definedNames>
  <calcPr calcId="125725"/>
</workbook>
</file>

<file path=xl/calcChain.xml><?xml version="1.0" encoding="utf-8"?>
<calcChain xmlns="http://schemas.openxmlformats.org/spreadsheetml/2006/main">
  <c r="H7" i="5"/>
  <c r="G4"/>
  <c r="G5"/>
  <c r="G6"/>
  <c r="G10"/>
  <c r="G1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F3"/>
  <c r="F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G36" s="1"/>
  <c r="F35"/>
  <c r="G35" s="1"/>
  <c r="F34"/>
  <c r="G34" s="1"/>
  <c r="H34"/>
  <c r="F33"/>
  <c r="G33" s="1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F22"/>
  <c r="G22" s="1"/>
  <c r="F21"/>
  <c r="G21" s="1"/>
  <c r="H20"/>
  <c r="F20"/>
  <c r="G20" s="1"/>
  <c r="F19"/>
  <c r="G19" s="1"/>
  <c r="F18"/>
  <c r="G18" s="1"/>
  <c r="F17"/>
  <c r="G17" s="1"/>
  <c r="F16"/>
  <c r="F15"/>
  <c r="G15" s="1"/>
  <c r="F14"/>
  <c r="G14" s="1"/>
  <c r="F13"/>
  <c r="G13" s="1"/>
  <c r="F12"/>
  <c r="G12" s="1"/>
  <c r="F11"/>
  <c r="G11" s="1"/>
  <c r="F10"/>
  <c r="F9"/>
  <c r="G9" s="1"/>
  <c r="F8"/>
  <c r="G8" s="1"/>
  <c r="F7"/>
  <c r="F6"/>
  <c r="F4"/>
  <c r="E2"/>
  <c r="F40" i="4"/>
  <c r="G40"/>
  <c r="F41"/>
  <c r="G41"/>
  <c r="F42"/>
  <c r="G42"/>
  <c r="F43"/>
  <c r="G43"/>
  <c r="F44"/>
  <c r="G44"/>
  <c r="F45"/>
  <c r="G45"/>
  <c r="F46"/>
  <c r="G46"/>
  <c r="F47"/>
  <c r="G47"/>
  <c r="F48"/>
  <c r="G48"/>
  <c r="E34"/>
  <c r="H34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F82"/>
  <c r="G82"/>
  <c r="F83"/>
  <c r="G83"/>
  <c r="F84"/>
  <c r="G84"/>
  <c r="F85"/>
  <c r="G85"/>
  <c r="F86"/>
  <c r="G86"/>
  <c r="F87"/>
  <c r="G87"/>
  <c r="F88"/>
  <c r="G88"/>
  <c r="F89"/>
  <c r="G89"/>
  <c r="F90"/>
  <c r="G90"/>
  <c r="F91"/>
  <c r="G91"/>
  <c r="F92"/>
  <c r="G92"/>
  <c r="F93"/>
  <c r="G93"/>
  <c r="F94"/>
  <c r="G94"/>
  <c r="F95"/>
  <c r="G95"/>
  <c r="F96"/>
  <c r="G96"/>
  <c r="F97"/>
  <c r="G97"/>
  <c r="F98"/>
  <c r="G98"/>
  <c r="F99"/>
  <c r="G99"/>
  <c r="F100"/>
  <c r="G100"/>
  <c r="F101"/>
  <c r="G101"/>
  <c r="F102"/>
  <c r="G102"/>
  <c r="F103"/>
  <c r="G103"/>
  <c r="F104"/>
  <c r="G104"/>
  <c r="F105"/>
  <c r="G105"/>
  <c r="F106"/>
  <c r="G106"/>
  <c r="F107"/>
  <c r="G107"/>
  <c r="F108"/>
  <c r="G108"/>
  <c r="F109"/>
  <c r="G109"/>
  <c r="F110"/>
  <c r="G110"/>
  <c r="F111"/>
  <c r="G111"/>
  <c r="F112"/>
  <c r="G112"/>
  <c r="F113"/>
  <c r="G113"/>
  <c r="F114"/>
  <c r="G114"/>
  <c r="F115"/>
  <c r="G115"/>
  <c r="F116"/>
  <c r="G116"/>
  <c r="F117"/>
  <c r="G117"/>
  <c r="F118"/>
  <c r="G118"/>
  <c r="F119"/>
  <c r="G119"/>
  <c r="F120"/>
  <c r="G120"/>
  <c r="F121"/>
  <c r="G121"/>
  <c r="F122"/>
  <c r="G122"/>
  <c r="F123"/>
  <c r="G123"/>
  <c r="F124"/>
  <c r="G124"/>
  <c r="F125"/>
  <c r="G125"/>
  <c r="F126"/>
  <c r="G126"/>
  <c r="F127"/>
  <c r="G127"/>
  <c r="F128"/>
  <c r="G128"/>
  <c r="F129"/>
  <c r="G129"/>
  <c r="F130"/>
  <c r="G130"/>
  <c r="F131"/>
  <c r="G131"/>
  <c r="F132"/>
  <c r="G132"/>
  <c r="F133"/>
  <c r="G133"/>
  <c r="F134"/>
  <c r="G134"/>
  <c r="F135"/>
  <c r="G135"/>
  <c r="F136"/>
  <c r="G136"/>
  <c r="F137"/>
  <c r="G137"/>
  <c r="F138"/>
  <c r="G138"/>
  <c r="F139"/>
  <c r="G139"/>
  <c r="F140"/>
  <c r="G140"/>
  <c r="F141"/>
  <c r="G141"/>
  <c r="F142"/>
  <c r="G142"/>
  <c r="F143"/>
  <c r="G143"/>
  <c r="F144"/>
  <c r="G144"/>
  <c r="F20"/>
  <c r="H20"/>
  <c r="E2"/>
  <c r="H2"/>
  <c r="D2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6"/>
  <c r="G6" s="1"/>
  <c r="D5"/>
  <c r="F4"/>
  <c r="G4" s="1"/>
  <c r="F3"/>
  <c r="D3" s="1"/>
  <c r="T3" i="1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2"/>
  <c r="O32"/>
  <c r="Q32"/>
  <c r="N32"/>
  <c r="P37" s="1"/>
  <c r="P31"/>
  <c r="P32" s="1"/>
  <c r="P3" i="2"/>
  <c r="Q37" i="3"/>
  <c r="N31"/>
  <c r="N37" s="1"/>
  <c r="N6" i="2"/>
  <c r="O6"/>
  <c r="P6"/>
  <c r="Q6"/>
  <c r="N26" i="1"/>
  <c r="P26"/>
  <c r="H2" i="5" l="1"/>
  <c r="K2" s="1"/>
  <c r="K2" i="4"/>
  <c r="G2"/>
  <c r="F2"/>
  <c r="P31" i="3"/>
  <c r="P37" s="1"/>
  <c r="J2" i="4" l="1"/>
  <c r="D2" i="5" l="1"/>
  <c r="F2"/>
  <c r="G3"/>
  <c r="G2"/>
  <c r="J2" s="1"/>
</calcChain>
</file>

<file path=xl/connections.xml><?xml version="1.0" encoding="utf-8"?>
<connections xmlns="http://schemas.openxmlformats.org/spreadsheetml/2006/main">
  <connection id="1" name="nouzovy_import" type="6" refreshedVersion="3" background="1" saveData="1">
    <textPr codePage="65001" sourceFile="V:\vývoj\python\knjigovod\import\jednorázový_staré_účetnictví\nouzovy_import.csv" thousands=" 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uzovy_import1" type="6" refreshedVersion="3" background="1" saveData="1">
    <textPr codePage="65001" sourceFile="V:\vývoj\python\knjigovod\import\jednorázový_staré_účetnictví\nouzovy_import.csv" thousands=" 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ouzovy_import2" type="6" refreshedVersion="3" background="1" saveData="1">
    <textPr codePage="65001" sourceFile="V:\vývoj\python\knjigovod\import\jednorázový_staré_účetnictví\nouzovy_import.csv" thousands=" 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<sst xmlns="http://schemas.openxmlformats.org/spreadsheetml/2006/main" count="463" uniqueCount="176">
  <si>
    <t>ičo</t>
  </si>
  <si>
    <t>město</t>
  </si>
  <si>
    <t>ulice</t>
  </si>
  <si>
    <t>množství</t>
  </si>
  <si>
    <t>DPH</t>
  </si>
  <si>
    <t>Ing. Petr Novotný, Ph.D.</t>
  </si>
  <si>
    <t>Pardubice</t>
  </si>
  <si>
    <t>nábřeží Závodu míru 2739</t>
  </si>
  <si>
    <t>PF0004/2012</t>
  </si>
  <si>
    <t>Nákup ostatních služeb</t>
  </si>
  <si>
    <t>Ing. Michal Witiska</t>
  </si>
  <si>
    <t>Jihlava</t>
  </si>
  <si>
    <t>Svatopluka Čecha 1734/9</t>
  </si>
  <si>
    <t>PF0005/2012</t>
  </si>
  <si>
    <t>Vodafone Czech Republic a.s.</t>
  </si>
  <si>
    <t>Praha</t>
  </si>
  <si>
    <t>Vinohradská 3217/167</t>
  </si>
  <si>
    <t>PF0007/2012</t>
  </si>
  <si>
    <t>PF0008/2012</t>
  </si>
  <si>
    <t>PF0009/2012</t>
  </si>
  <si>
    <t>Net-Connect s.r.o.</t>
  </si>
  <si>
    <t>Hodonín</t>
  </si>
  <si>
    <t>Velkomoravská 4036/33a</t>
  </si>
  <si>
    <t>91153/5</t>
  </si>
  <si>
    <t>PF0010/2012</t>
  </si>
  <si>
    <t>91153/6</t>
  </si>
  <si>
    <t>PF0011/2012</t>
  </si>
  <si>
    <t>schrapnel s.r.o.</t>
  </si>
  <si>
    <t>Brněnská 561/52</t>
  </si>
  <si>
    <t>PF0012/2012</t>
  </si>
  <si>
    <t>Česká pošta, s.p.</t>
  </si>
  <si>
    <t>Politických vězňů 909/4</t>
  </si>
  <si>
    <t>PF0014/2012</t>
  </si>
  <si>
    <t>Mountfield a.s.</t>
  </si>
  <si>
    <t>Mnichovice</t>
  </si>
  <si>
    <t>Mirošovická 697</t>
  </si>
  <si>
    <t>fvt1204641146</t>
  </si>
  <si>
    <t>PF0024/2012</t>
  </si>
  <si>
    <t>PF0027/2012</t>
  </si>
  <si>
    <t>OSEVA,AGRO Brno, spol. s r.o.</t>
  </si>
  <si>
    <t>Brno</t>
  </si>
  <si>
    <t>Přízova</t>
  </si>
  <si>
    <t>PF0003/2012</t>
  </si>
  <si>
    <t>Nákup spotřebního materiálu</t>
  </si>
  <si>
    <t>KANZELSBERGER a.s.</t>
  </si>
  <si>
    <t>Václavské náměstí 796/42</t>
  </si>
  <si>
    <t>PF0016/2012</t>
  </si>
  <si>
    <t>Milan Novák</t>
  </si>
  <si>
    <t>Chlumova 1436/3</t>
  </si>
  <si>
    <t>12h03801</t>
  </si>
  <si>
    <t>PF0017/2012</t>
  </si>
  <si>
    <t>Levné knihy a.s.</t>
  </si>
  <si>
    <t>Do Čertous 2660/16</t>
  </si>
  <si>
    <t>PF0026/2012</t>
  </si>
  <si>
    <t>PF0002/2012</t>
  </si>
  <si>
    <t>Nákup materiálu (způsob A)</t>
  </si>
  <si>
    <t>VAĎURA s.r.o.</t>
  </si>
  <si>
    <t>Průmyslová 3899/6</t>
  </si>
  <si>
    <t>12PH02831</t>
  </si>
  <si>
    <t>PF0006/2012</t>
  </si>
  <si>
    <t>Intersport ČR s.r.o.</t>
  </si>
  <si>
    <t>Na strži 1702/65</t>
  </si>
  <si>
    <t>PF0015/2012</t>
  </si>
  <si>
    <t>TVARBET MORAVIA, a.s.</t>
  </si>
  <si>
    <t>Dolní Valy 3739/4</t>
  </si>
  <si>
    <t>PF0018/2012</t>
  </si>
  <si>
    <t>STAIRS, společnost s ručením omezený</t>
  </si>
  <si>
    <t>Brněnská 1243/51</t>
  </si>
  <si>
    <t>62-11-06-12</t>
  </si>
  <si>
    <t>PF0019/2012</t>
  </si>
  <si>
    <t>TRIPO STEEL s.r.o.</t>
  </si>
  <si>
    <t>Pávov 142</t>
  </si>
  <si>
    <t>PF0020/2012</t>
  </si>
  <si>
    <t>VaP Bransouze, spol. s r.o.</t>
  </si>
  <si>
    <t>Heroltická 5449/19</t>
  </si>
  <si>
    <t>skvy112792</t>
  </si>
  <si>
    <t>PF0021/2012</t>
  </si>
  <si>
    <t>skvy112793</t>
  </si>
  <si>
    <t>PF0022/2012</t>
  </si>
  <si>
    <t>BAUMAX ČR s.r.o.</t>
  </si>
  <si>
    <t>Türkova 1272/7</t>
  </si>
  <si>
    <t>329-2-209</t>
  </si>
  <si>
    <t>PF0023/2012</t>
  </si>
  <si>
    <t>MAITREA a.s.</t>
  </si>
  <si>
    <t>Týnská ulička 1064/6</t>
  </si>
  <si>
    <t>PF0025/2012</t>
  </si>
  <si>
    <t>12ph04143</t>
  </si>
  <si>
    <t>PF0028/2012</t>
  </si>
  <si>
    <t>12ph04136</t>
  </si>
  <si>
    <t>PF0029/2012</t>
  </si>
  <si>
    <t>číslo došlé faktury</t>
  </si>
  <si>
    <t>datum vystavení faktury</t>
  </si>
  <si>
    <t>datum splatnosti faktury</t>
  </si>
  <si>
    <t>datum zdanitelného plnění faktury</t>
  </si>
  <si>
    <t>číslo přijaté faktury</t>
  </si>
  <si>
    <t>název položky</t>
  </si>
  <si>
    <t>popis položky</t>
  </si>
  <si>
    <t>jednotková cena</t>
  </si>
  <si>
    <t>cena bez dph</t>
  </si>
  <si>
    <t>sazba dph</t>
  </si>
  <si>
    <t>celková částka položky</t>
  </si>
  <si>
    <t>pořadí položky</t>
  </si>
  <si>
    <t>jméno firmy</t>
  </si>
  <si>
    <t>realitnirevoluce.cz</t>
  </si>
  <si>
    <t>lena</t>
  </si>
  <si>
    <t>12h03067</t>
  </si>
  <si>
    <t>adamec</t>
  </si>
  <si>
    <t>pořez</t>
  </si>
  <si>
    <t>kb bau hodonín</t>
  </si>
  <si>
    <t>barvy plot</t>
  </si>
  <si>
    <t>jegla</t>
  </si>
  <si>
    <t>tvarbet</t>
  </si>
  <si>
    <t>závěs panty</t>
  </si>
  <si>
    <t>pošta</t>
  </si>
  <si>
    <t>IČO</t>
  </si>
  <si>
    <t>Firma</t>
  </si>
  <si>
    <t>bez dph</t>
  </si>
  <si>
    <t>dph20</t>
  </si>
  <si>
    <t>dph 14</t>
  </si>
  <si>
    <t>datum</t>
  </si>
  <si>
    <t>s dph 20</t>
  </si>
  <si>
    <t>s dph 14</t>
  </si>
  <si>
    <t>Trs nábytek</t>
  </si>
  <si>
    <t>kb bau barvy</t>
  </si>
  <si>
    <t>klíčové centrum</t>
  </si>
  <si>
    <t>obi</t>
  </si>
  <si>
    <t>family drogerie luka</t>
  </si>
  <si>
    <t>lunga</t>
  </si>
  <si>
    <t>cesta dřeva</t>
  </si>
  <si>
    <t>stavap</t>
  </si>
  <si>
    <t>krpálek</t>
  </si>
  <si>
    <t>ruchi</t>
  </si>
  <si>
    <t>baumax</t>
  </si>
  <si>
    <t>kuba knih</t>
  </si>
  <si>
    <t>toptrans</t>
  </si>
  <si>
    <t>vadura</t>
  </si>
  <si>
    <t>zapa</t>
  </si>
  <si>
    <t>mobilní telefony</t>
  </si>
  <si>
    <t>katastr hodonín</t>
  </si>
  <si>
    <t>blachut</t>
  </si>
  <si>
    <t>nová forma</t>
  </si>
  <si>
    <t>zoner</t>
  </si>
  <si>
    <t>profi</t>
  </si>
  <si>
    <t>jeřicha</t>
  </si>
  <si>
    <t>G.A.S.</t>
  </si>
  <si>
    <t>comfor</t>
  </si>
  <si>
    <t>spáčil</t>
  </si>
  <si>
    <t>nokia</t>
  </si>
  <si>
    <t>ardo</t>
  </si>
  <si>
    <t>net connect</t>
  </si>
  <si>
    <t>Vodafone</t>
  </si>
  <si>
    <t>sedlčany nože</t>
  </si>
  <si>
    <t>klíče moravia keys</t>
  </si>
  <si>
    <t>barvy laky</t>
  </si>
  <si>
    <t>zpěvníky</t>
  </si>
  <si>
    <t>macháček diamant</t>
  </si>
  <si>
    <t>kleště konectovací</t>
  </si>
  <si>
    <t>rjc konektory</t>
  </si>
  <si>
    <t>router</t>
  </si>
  <si>
    <t>belkin rj45 datový</t>
  </si>
  <si>
    <t>žárovky</t>
  </si>
  <si>
    <t>kanystry</t>
  </si>
  <si>
    <t>rohož</t>
  </si>
  <si>
    <t>kancelářské</t>
  </si>
  <si>
    <t>ikea</t>
  </si>
  <si>
    <t>pekárna</t>
  </si>
  <si>
    <t>el podpis</t>
  </si>
  <si>
    <t>rj 45</t>
  </si>
  <si>
    <t>vrták</t>
  </si>
  <si>
    <t>tvarbet vidle</t>
  </si>
  <si>
    <t>lišta</t>
  </si>
  <si>
    <t>dřevocentrum</t>
  </si>
  <si>
    <t>jakub ele</t>
  </si>
  <si>
    <t>dulux</t>
  </si>
  <si>
    <t>internet</t>
  </si>
  <si>
    <t>vodafone</t>
  </si>
</sst>
</file>

<file path=xl/styles.xml><?xml version="1.0" encoding="utf-8"?>
<styleSheet xmlns="http://schemas.openxmlformats.org/spreadsheetml/2006/main">
  <numFmts count="2">
    <numFmt numFmtId="44" formatCode="_-* #,##0.00\ &quot;Kč&quot;_-;\-* #,##0.00\ &quot;Kč&quot;_-;_-* &quot;-&quot;??\ &quot;Kč&quot;_-;_-@_-"/>
    <numFmt numFmtId="164" formatCode="_-* #,##0.00\ [$Kč-405]_-;\-* #,##0.00\ [$Kč-405]_-;_-* &quot;-&quot;??\ [$Kč-405]_-;_-@_-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uzovy_im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uzovy_impor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ouzovy_impor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opLeftCell="B1" workbookViewId="0">
      <selection activeCell="P31" sqref="P31"/>
    </sheetView>
  </sheetViews>
  <sheetFormatPr defaultRowHeight="15"/>
  <cols>
    <col min="1" max="1" width="36.42578125" customWidth="1"/>
    <col min="2" max="2" width="14.28515625" customWidth="1"/>
    <col min="3" max="3" width="4.42578125" customWidth="1"/>
    <col min="4" max="4" width="23.85546875" bestFit="1" customWidth="1"/>
    <col min="5" max="5" width="13" customWidth="1"/>
    <col min="6" max="6" width="16.7109375" customWidth="1"/>
    <col min="7" max="7" width="14.140625" customWidth="1"/>
    <col min="8" max="8" width="16.42578125" customWidth="1"/>
    <col min="9" max="9" width="14.7109375" customWidth="1"/>
    <col min="10" max="10" width="27.42578125" bestFit="1" customWidth="1"/>
    <col min="11" max="11" width="0.140625" customWidth="1"/>
    <col min="12" max="12" width="4.85546875" customWidth="1"/>
    <col min="13" max="13" width="10.7109375" customWidth="1"/>
    <col min="14" max="14" width="11" customWidth="1"/>
    <col min="15" max="15" width="7" customWidth="1"/>
    <col min="16" max="16" width="8" bestFit="1" customWidth="1"/>
    <col min="17" max="17" width="9.28515625" customWidth="1"/>
    <col min="18" max="18" width="14.5703125" bestFit="1" customWidth="1"/>
  </cols>
  <sheetData>
    <row r="1" spans="1:20" s="2" customFormat="1" ht="38.25" customHeight="1">
      <c r="A1" s="2" t="s">
        <v>102</v>
      </c>
      <c r="B1" s="2" t="s">
        <v>0</v>
      </c>
      <c r="C1" s="2" t="s">
        <v>1</v>
      </c>
      <c r="D1" s="2" t="s">
        <v>2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3</v>
      </c>
      <c r="M1" s="2" t="s">
        <v>97</v>
      </c>
      <c r="N1" s="2" t="s">
        <v>98</v>
      </c>
      <c r="O1" s="2" t="s">
        <v>99</v>
      </c>
      <c r="P1" s="2" t="s">
        <v>4</v>
      </c>
      <c r="Q1" s="2" t="s">
        <v>100</v>
      </c>
      <c r="R1" s="2" t="s">
        <v>101</v>
      </c>
    </row>
    <row r="2" spans="1:20">
      <c r="A2" t="s">
        <v>5</v>
      </c>
      <c r="B2">
        <v>15014886</v>
      </c>
      <c r="C2" t="s">
        <v>6</v>
      </c>
      <c r="D2" t="s">
        <v>7</v>
      </c>
      <c r="E2">
        <v>201227</v>
      </c>
      <c r="F2" s="1">
        <v>41026</v>
      </c>
      <c r="G2" s="1">
        <v>41040</v>
      </c>
      <c r="H2" s="1">
        <v>41026</v>
      </c>
      <c r="I2" t="s">
        <v>8</v>
      </c>
      <c r="J2" t="s">
        <v>9</v>
      </c>
      <c r="L2">
        <v>1</v>
      </c>
      <c r="M2">
        <v>6500</v>
      </c>
      <c r="N2">
        <v>6500</v>
      </c>
      <c r="O2">
        <v>20</v>
      </c>
      <c r="P2">
        <v>1300</v>
      </c>
      <c r="Q2">
        <v>7800</v>
      </c>
      <c r="R2">
        <v>1</v>
      </c>
      <c r="T2">
        <f>N2*0.2-P2</f>
        <v>0</v>
      </c>
    </row>
    <row r="3" spans="1:20">
      <c r="A3" t="s">
        <v>14</v>
      </c>
      <c r="B3">
        <v>25788001</v>
      </c>
      <c r="C3" t="s">
        <v>15</v>
      </c>
      <c r="D3" t="s">
        <v>16</v>
      </c>
      <c r="E3">
        <v>117292</v>
      </c>
      <c r="F3" s="1">
        <v>41024</v>
      </c>
      <c r="G3" s="1">
        <v>41037</v>
      </c>
      <c r="H3" s="1">
        <v>41024</v>
      </c>
      <c r="I3" t="s">
        <v>17</v>
      </c>
      <c r="J3" t="s">
        <v>9</v>
      </c>
      <c r="L3">
        <v>1</v>
      </c>
      <c r="M3">
        <v>103.33</v>
      </c>
      <c r="N3">
        <v>103.33</v>
      </c>
      <c r="O3">
        <v>20</v>
      </c>
      <c r="P3">
        <v>20.67</v>
      </c>
      <c r="Q3">
        <v>124</v>
      </c>
      <c r="R3">
        <v>1</v>
      </c>
      <c r="T3">
        <f t="shared" ref="T3:T31" si="0">N3*0.2-P3</f>
        <v>-4.0000000000013358E-3</v>
      </c>
    </row>
    <row r="4" spans="1:20">
      <c r="A4" t="s">
        <v>14</v>
      </c>
      <c r="B4">
        <v>25788001</v>
      </c>
      <c r="C4" t="s">
        <v>15</v>
      </c>
      <c r="D4" t="s">
        <v>16</v>
      </c>
      <c r="E4">
        <v>256935758</v>
      </c>
      <c r="F4" s="1">
        <v>41053</v>
      </c>
      <c r="G4" s="1">
        <v>41072</v>
      </c>
      <c r="H4" s="1">
        <v>41053</v>
      </c>
      <c r="I4" t="s">
        <v>18</v>
      </c>
      <c r="J4" t="s">
        <v>9</v>
      </c>
      <c r="L4">
        <v>1</v>
      </c>
      <c r="M4">
        <v>446.65</v>
      </c>
      <c r="N4">
        <v>446.65</v>
      </c>
      <c r="O4">
        <v>20</v>
      </c>
      <c r="P4">
        <v>89.35</v>
      </c>
      <c r="Q4">
        <v>536</v>
      </c>
      <c r="R4">
        <v>1</v>
      </c>
      <c r="T4">
        <f t="shared" si="0"/>
        <v>-1.9999999999996021E-2</v>
      </c>
    </row>
    <row r="5" spans="1:20">
      <c r="A5" t="s">
        <v>14</v>
      </c>
      <c r="B5">
        <v>25788001</v>
      </c>
      <c r="C5" t="s">
        <v>15</v>
      </c>
      <c r="D5" t="s">
        <v>16</v>
      </c>
      <c r="E5">
        <v>260932606</v>
      </c>
      <c r="F5" s="1">
        <v>41084</v>
      </c>
      <c r="G5" s="1">
        <v>41090</v>
      </c>
      <c r="H5" s="1">
        <v>41084</v>
      </c>
      <c r="I5" t="s">
        <v>19</v>
      </c>
      <c r="J5" t="s">
        <v>9</v>
      </c>
      <c r="L5">
        <v>1</v>
      </c>
      <c r="M5">
        <v>890.8</v>
      </c>
      <c r="N5">
        <v>890.8</v>
      </c>
      <c r="O5">
        <v>20</v>
      </c>
      <c r="P5">
        <v>178.2</v>
      </c>
      <c r="Q5">
        <v>1069</v>
      </c>
      <c r="R5">
        <v>1</v>
      </c>
      <c r="T5">
        <f t="shared" si="0"/>
        <v>-3.9999999999992042E-2</v>
      </c>
    </row>
    <row r="6" spans="1:20">
      <c r="A6" t="s">
        <v>20</v>
      </c>
      <c r="B6">
        <v>27735052</v>
      </c>
      <c r="C6" t="s">
        <v>21</v>
      </c>
      <c r="D6" t="s">
        <v>22</v>
      </c>
      <c r="E6" t="s">
        <v>23</v>
      </c>
      <c r="F6" s="1">
        <v>41030</v>
      </c>
      <c r="G6" s="1">
        <v>41054</v>
      </c>
      <c r="H6" s="1">
        <v>41030</v>
      </c>
      <c r="I6" t="s">
        <v>24</v>
      </c>
      <c r="J6" t="s">
        <v>9</v>
      </c>
      <c r="L6">
        <v>1</v>
      </c>
      <c r="M6">
        <v>219.99</v>
      </c>
      <c r="N6">
        <v>219.99</v>
      </c>
      <c r="O6">
        <v>20</v>
      </c>
      <c r="P6">
        <v>44.01</v>
      </c>
      <c r="Q6">
        <v>264</v>
      </c>
      <c r="R6">
        <v>1</v>
      </c>
      <c r="T6">
        <f t="shared" si="0"/>
        <v>-1.1999999999993349E-2</v>
      </c>
    </row>
    <row r="7" spans="1:20">
      <c r="A7" t="s">
        <v>20</v>
      </c>
      <c r="B7">
        <v>27735052</v>
      </c>
      <c r="C7" t="s">
        <v>21</v>
      </c>
      <c r="D7" t="s">
        <v>22</v>
      </c>
      <c r="E7" t="s">
        <v>25</v>
      </c>
      <c r="F7" s="1">
        <v>41061</v>
      </c>
      <c r="G7" s="1">
        <v>41086</v>
      </c>
      <c r="H7" s="1">
        <v>41061</v>
      </c>
      <c r="I7" t="s">
        <v>26</v>
      </c>
      <c r="J7" t="s">
        <v>9</v>
      </c>
      <c r="L7">
        <v>1</v>
      </c>
      <c r="M7">
        <v>219.99</v>
      </c>
      <c r="N7">
        <v>219.99</v>
      </c>
      <c r="O7">
        <v>20</v>
      </c>
      <c r="P7">
        <v>44.01</v>
      </c>
      <c r="Q7">
        <v>264</v>
      </c>
      <c r="R7">
        <v>1</v>
      </c>
      <c r="T7">
        <f t="shared" si="0"/>
        <v>-1.1999999999993349E-2</v>
      </c>
    </row>
    <row r="8" spans="1:20">
      <c r="A8" t="s">
        <v>27</v>
      </c>
      <c r="B8">
        <v>29188563</v>
      </c>
      <c r="C8" t="s">
        <v>11</v>
      </c>
      <c r="D8" t="s">
        <v>28</v>
      </c>
      <c r="E8">
        <v>201207</v>
      </c>
      <c r="F8" s="1">
        <v>41072</v>
      </c>
      <c r="G8" s="1">
        <v>41079</v>
      </c>
      <c r="H8" s="1">
        <v>41072</v>
      </c>
      <c r="I8" t="s">
        <v>29</v>
      </c>
      <c r="J8" t="s">
        <v>9</v>
      </c>
      <c r="L8">
        <v>1</v>
      </c>
      <c r="M8">
        <v>20999.16</v>
      </c>
      <c r="N8">
        <v>20999.16</v>
      </c>
      <c r="O8">
        <v>20</v>
      </c>
      <c r="P8">
        <v>4200.84</v>
      </c>
      <c r="Q8">
        <v>25200</v>
      </c>
      <c r="R8">
        <v>1</v>
      </c>
      <c r="T8">
        <f t="shared" si="0"/>
        <v>-1.0079999999998108</v>
      </c>
    </row>
    <row r="9" spans="1:20">
      <c r="A9" t="s">
        <v>30</v>
      </c>
      <c r="B9">
        <v>47114983</v>
      </c>
      <c r="C9" t="s">
        <v>15</v>
      </c>
      <c r="D9" t="s">
        <v>31</v>
      </c>
      <c r="E9">
        <v>4043</v>
      </c>
      <c r="F9" s="1">
        <v>41061</v>
      </c>
      <c r="G9" s="1">
        <v>41061</v>
      </c>
      <c r="H9" s="1">
        <v>41061</v>
      </c>
      <c r="I9" t="s">
        <v>32</v>
      </c>
      <c r="J9" t="s">
        <v>9</v>
      </c>
      <c r="L9">
        <v>1</v>
      </c>
      <c r="M9">
        <v>83.33</v>
      </c>
      <c r="N9">
        <v>83.33</v>
      </c>
      <c r="O9">
        <v>20</v>
      </c>
      <c r="P9">
        <v>16.670000000000002</v>
      </c>
      <c r="Q9">
        <v>100</v>
      </c>
      <c r="R9">
        <v>1</v>
      </c>
      <c r="T9">
        <f t="shared" si="0"/>
        <v>-4.0000000000013358E-3</v>
      </c>
    </row>
    <row r="10" spans="1:20">
      <c r="A10" t="s">
        <v>33</v>
      </c>
      <c r="B10">
        <v>25620991</v>
      </c>
      <c r="C10" t="s">
        <v>34</v>
      </c>
      <c r="D10" t="s">
        <v>35</v>
      </c>
      <c r="E10" t="s">
        <v>36</v>
      </c>
      <c r="F10" s="1">
        <v>41071</v>
      </c>
      <c r="G10" s="1">
        <v>41085</v>
      </c>
      <c r="H10" s="1">
        <v>41071</v>
      </c>
      <c r="I10" t="s">
        <v>37</v>
      </c>
      <c r="J10" t="s">
        <v>9</v>
      </c>
      <c r="L10">
        <v>1</v>
      </c>
      <c r="M10">
        <v>368.32</v>
      </c>
      <c r="N10">
        <v>368.32</v>
      </c>
      <c r="O10">
        <v>20</v>
      </c>
      <c r="P10">
        <v>73.680000000000007</v>
      </c>
      <c r="Q10">
        <v>442</v>
      </c>
      <c r="R10">
        <v>1</v>
      </c>
      <c r="T10">
        <f t="shared" si="0"/>
        <v>-1.6000000000005343E-2</v>
      </c>
    </row>
    <row r="11" spans="1:20">
      <c r="A11" t="s">
        <v>30</v>
      </c>
      <c r="B11">
        <v>47114983</v>
      </c>
      <c r="C11" t="s">
        <v>15</v>
      </c>
      <c r="D11" t="s">
        <v>31</v>
      </c>
      <c r="E11">
        <v>4245</v>
      </c>
      <c r="F11" s="1">
        <v>41086</v>
      </c>
      <c r="G11" s="1">
        <v>41086</v>
      </c>
      <c r="H11" s="1">
        <v>41086</v>
      </c>
      <c r="I11" t="s">
        <v>38</v>
      </c>
      <c r="J11" t="s">
        <v>9</v>
      </c>
      <c r="L11">
        <v>1</v>
      </c>
      <c r="M11">
        <v>75</v>
      </c>
      <c r="N11">
        <v>75</v>
      </c>
      <c r="O11">
        <v>20</v>
      </c>
      <c r="P11">
        <v>15</v>
      </c>
      <c r="Q11">
        <v>90</v>
      </c>
      <c r="R11">
        <v>1</v>
      </c>
      <c r="T11">
        <f t="shared" si="0"/>
        <v>0</v>
      </c>
    </row>
    <row r="12" spans="1:20">
      <c r="A12" t="s">
        <v>44</v>
      </c>
      <c r="B12">
        <v>25693654</v>
      </c>
      <c r="C12" t="s">
        <v>15</v>
      </c>
      <c r="D12" t="s">
        <v>45</v>
      </c>
      <c r="E12">
        <v>4524</v>
      </c>
      <c r="F12" s="1">
        <v>41072</v>
      </c>
      <c r="G12" s="1">
        <v>41072</v>
      </c>
      <c r="H12" s="1">
        <v>41072</v>
      </c>
      <c r="I12" t="s">
        <v>46</v>
      </c>
      <c r="J12" t="s">
        <v>43</v>
      </c>
      <c r="L12">
        <v>1</v>
      </c>
      <c r="M12">
        <v>240.82</v>
      </c>
      <c r="N12">
        <v>240.82</v>
      </c>
      <c r="O12">
        <v>20</v>
      </c>
      <c r="P12">
        <v>48.18</v>
      </c>
      <c r="Q12">
        <v>289</v>
      </c>
      <c r="R12">
        <v>1</v>
      </c>
      <c r="T12">
        <f t="shared" si="0"/>
        <v>-1.5999999999998238E-2</v>
      </c>
    </row>
    <row r="13" spans="1:20">
      <c r="A13" t="s">
        <v>47</v>
      </c>
      <c r="B13">
        <v>40470377</v>
      </c>
      <c r="C13" t="s">
        <v>11</v>
      </c>
      <c r="D13" t="s">
        <v>48</v>
      </c>
      <c r="E13" t="s">
        <v>49</v>
      </c>
      <c r="F13" s="1">
        <v>41059</v>
      </c>
      <c r="G13" s="1">
        <v>41059</v>
      </c>
      <c r="H13" s="1">
        <v>41059</v>
      </c>
      <c r="I13" t="s">
        <v>50</v>
      </c>
      <c r="J13" t="s">
        <v>43</v>
      </c>
      <c r="L13">
        <v>1</v>
      </c>
      <c r="M13">
        <v>27.5</v>
      </c>
      <c r="N13">
        <v>27.5</v>
      </c>
      <c r="O13">
        <v>20</v>
      </c>
      <c r="P13">
        <v>5.5</v>
      </c>
      <c r="Q13">
        <v>33</v>
      </c>
      <c r="R13">
        <v>1</v>
      </c>
      <c r="T13">
        <f t="shared" si="0"/>
        <v>0</v>
      </c>
    </row>
    <row r="14" spans="1:20">
      <c r="A14" t="s">
        <v>56</v>
      </c>
      <c r="B14">
        <v>27754693</v>
      </c>
      <c r="C14" t="s">
        <v>21</v>
      </c>
      <c r="D14" t="s">
        <v>57</v>
      </c>
      <c r="E14" t="s">
        <v>58</v>
      </c>
      <c r="F14" s="1">
        <v>41040</v>
      </c>
      <c r="G14" s="1">
        <v>41040</v>
      </c>
      <c r="H14" s="1">
        <v>41040</v>
      </c>
      <c r="I14" t="s">
        <v>59</v>
      </c>
      <c r="J14" t="s">
        <v>55</v>
      </c>
      <c r="L14">
        <v>1</v>
      </c>
      <c r="M14">
        <v>87.5</v>
      </c>
      <c r="N14">
        <v>87.5</v>
      </c>
      <c r="O14">
        <v>20</v>
      </c>
      <c r="P14">
        <v>17.5</v>
      </c>
      <c r="Q14">
        <v>105</v>
      </c>
      <c r="R14">
        <v>1</v>
      </c>
      <c r="T14">
        <f t="shared" si="0"/>
        <v>0</v>
      </c>
    </row>
    <row r="15" spans="1:20">
      <c r="A15" t="s">
        <v>60</v>
      </c>
      <c r="B15">
        <v>25670816</v>
      </c>
      <c r="C15" t="s">
        <v>15</v>
      </c>
      <c r="D15" t="s">
        <v>61</v>
      </c>
      <c r="E15">
        <v>458844</v>
      </c>
      <c r="F15" s="1">
        <v>41061</v>
      </c>
      <c r="G15" s="1">
        <v>41061</v>
      </c>
      <c r="H15" s="1">
        <v>41061</v>
      </c>
      <c r="I15" t="s">
        <v>62</v>
      </c>
      <c r="J15" t="s">
        <v>55</v>
      </c>
      <c r="L15">
        <v>1</v>
      </c>
      <c r="M15">
        <v>749.14</v>
      </c>
      <c r="N15">
        <v>749.14</v>
      </c>
      <c r="O15">
        <v>20</v>
      </c>
      <c r="P15">
        <v>149.86000000000001</v>
      </c>
      <c r="Q15">
        <v>899</v>
      </c>
      <c r="R15">
        <v>1</v>
      </c>
      <c r="T15">
        <f t="shared" si="0"/>
        <v>-3.2000000000010687E-2</v>
      </c>
    </row>
    <row r="16" spans="1:20">
      <c r="A16" t="s">
        <v>63</v>
      </c>
      <c r="B16">
        <v>13690558</v>
      </c>
      <c r="C16" t="s">
        <v>21</v>
      </c>
      <c r="D16" t="s">
        <v>64</v>
      </c>
      <c r="E16">
        <v>17</v>
      </c>
      <c r="F16" s="1">
        <v>41074</v>
      </c>
      <c r="G16" s="1">
        <v>41074</v>
      </c>
      <c r="H16" s="1">
        <v>41074</v>
      </c>
      <c r="I16" t="s">
        <v>65</v>
      </c>
      <c r="J16" t="s">
        <v>55</v>
      </c>
      <c r="L16">
        <v>1</v>
      </c>
      <c r="M16">
        <v>1580.77</v>
      </c>
      <c r="N16">
        <v>1580.77</v>
      </c>
      <c r="O16">
        <v>20</v>
      </c>
      <c r="P16">
        <v>316.23</v>
      </c>
      <c r="Q16">
        <v>1897</v>
      </c>
      <c r="R16">
        <v>1</v>
      </c>
      <c r="T16">
        <f t="shared" si="0"/>
        <v>-7.6000000000021828E-2</v>
      </c>
    </row>
    <row r="17" spans="1:20">
      <c r="A17" t="s">
        <v>66</v>
      </c>
      <c r="B17">
        <v>60732181</v>
      </c>
      <c r="C17" t="s">
        <v>21</v>
      </c>
      <c r="D17" t="s">
        <v>67</v>
      </c>
      <c r="E17" t="s">
        <v>68</v>
      </c>
      <c r="F17" s="1">
        <v>41071</v>
      </c>
      <c r="G17" s="1">
        <v>41071</v>
      </c>
      <c r="H17" s="1">
        <v>41071</v>
      </c>
      <c r="I17" t="s">
        <v>69</v>
      </c>
      <c r="J17" t="s">
        <v>55</v>
      </c>
      <c r="L17">
        <v>1</v>
      </c>
      <c r="M17">
        <v>3246.54</v>
      </c>
      <c r="N17">
        <v>3246.54</v>
      </c>
      <c r="O17">
        <v>20</v>
      </c>
      <c r="P17">
        <v>649.46</v>
      </c>
      <c r="Q17">
        <v>3896</v>
      </c>
      <c r="R17">
        <v>1</v>
      </c>
      <c r="T17">
        <f t="shared" si="0"/>
        <v>-0.15200000000004366</v>
      </c>
    </row>
    <row r="18" spans="1:20">
      <c r="A18" t="s">
        <v>70</v>
      </c>
      <c r="B18">
        <v>28344065</v>
      </c>
      <c r="C18" t="s">
        <v>11</v>
      </c>
      <c r="D18" t="s">
        <v>71</v>
      </c>
      <c r="E18">
        <v>12120253</v>
      </c>
      <c r="F18" s="1">
        <v>41078</v>
      </c>
      <c r="G18" s="1">
        <v>41078</v>
      </c>
      <c r="H18" s="1">
        <v>41078</v>
      </c>
      <c r="I18" t="s">
        <v>72</v>
      </c>
      <c r="J18" t="s">
        <v>55</v>
      </c>
      <c r="L18">
        <v>1</v>
      </c>
      <c r="M18">
        <v>186.66</v>
      </c>
      <c r="N18">
        <v>186.66</v>
      </c>
      <c r="O18">
        <v>20</v>
      </c>
      <c r="P18">
        <v>37.340000000000003</v>
      </c>
      <c r="Q18">
        <v>224</v>
      </c>
      <c r="R18">
        <v>1</v>
      </c>
      <c r="T18">
        <f t="shared" si="0"/>
        <v>-8.0000000000026716E-3</v>
      </c>
    </row>
    <row r="19" spans="1:20">
      <c r="A19" t="s">
        <v>73</v>
      </c>
      <c r="B19">
        <v>46342516</v>
      </c>
      <c r="C19" t="s">
        <v>11</v>
      </c>
      <c r="D19" t="s">
        <v>74</v>
      </c>
      <c r="E19" t="s">
        <v>75</v>
      </c>
      <c r="F19" s="1">
        <v>41078</v>
      </c>
      <c r="G19" s="1">
        <v>41078</v>
      </c>
      <c r="H19" s="1">
        <v>41078</v>
      </c>
      <c r="I19" t="s">
        <v>76</v>
      </c>
      <c r="J19" t="s">
        <v>55</v>
      </c>
      <c r="L19">
        <v>1</v>
      </c>
      <c r="M19">
        <v>1235.78</v>
      </c>
      <c r="N19">
        <v>1235.78</v>
      </c>
      <c r="O19">
        <v>20</v>
      </c>
      <c r="P19">
        <v>247.22</v>
      </c>
      <c r="Q19">
        <v>1483</v>
      </c>
      <c r="R19">
        <v>1</v>
      </c>
      <c r="T19">
        <f t="shared" si="0"/>
        <v>-6.3999999999992951E-2</v>
      </c>
    </row>
    <row r="20" spans="1:20">
      <c r="A20" t="s">
        <v>73</v>
      </c>
      <c r="B20">
        <v>46342516</v>
      </c>
      <c r="C20" t="s">
        <v>11</v>
      </c>
      <c r="D20" t="s">
        <v>74</v>
      </c>
      <c r="E20" t="s">
        <v>77</v>
      </c>
      <c r="F20" s="1">
        <v>41078</v>
      </c>
      <c r="G20" s="1">
        <v>41078</v>
      </c>
      <c r="H20" s="1">
        <v>41078</v>
      </c>
      <c r="I20" t="s">
        <v>78</v>
      </c>
      <c r="J20" t="s">
        <v>55</v>
      </c>
      <c r="L20">
        <v>1</v>
      </c>
      <c r="M20">
        <v>55</v>
      </c>
      <c r="N20">
        <v>55</v>
      </c>
      <c r="O20">
        <v>20</v>
      </c>
      <c r="P20">
        <v>11</v>
      </c>
      <c r="Q20">
        <v>66</v>
      </c>
      <c r="R20">
        <v>1</v>
      </c>
      <c r="T20">
        <f t="shared" si="0"/>
        <v>0</v>
      </c>
    </row>
    <row r="21" spans="1:20">
      <c r="A21" t="s">
        <v>79</v>
      </c>
      <c r="B21">
        <v>18631991</v>
      </c>
      <c r="C21" t="s">
        <v>15</v>
      </c>
      <c r="D21" t="s">
        <v>80</v>
      </c>
      <c r="E21" t="s">
        <v>81</v>
      </c>
      <c r="F21" s="1">
        <v>41078</v>
      </c>
      <c r="G21" s="1">
        <v>41078</v>
      </c>
      <c r="H21" s="1">
        <v>41078</v>
      </c>
      <c r="I21" t="s">
        <v>82</v>
      </c>
      <c r="J21" t="s">
        <v>55</v>
      </c>
      <c r="L21">
        <v>1</v>
      </c>
      <c r="M21">
        <v>3610.69</v>
      </c>
      <c r="N21">
        <v>3610.69</v>
      </c>
      <c r="O21">
        <v>20</v>
      </c>
      <c r="P21">
        <v>722.31</v>
      </c>
      <c r="Q21">
        <v>4333</v>
      </c>
      <c r="R21">
        <v>1</v>
      </c>
      <c r="T21">
        <f t="shared" si="0"/>
        <v>-0.17199999999991178</v>
      </c>
    </row>
    <row r="22" spans="1:20">
      <c r="A22" t="s">
        <v>56</v>
      </c>
      <c r="B22">
        <v>27754693</v>
      </c>
      <c r="C22" t="s">
        <v>21</v>
      </c>
      <c r="D22" t="s">
        <v>57</v>
      </c>
      <c r="E22" t="s">
        <v>86</v>
      </c>
      <c r="F22" s="1">
        <v>41087</v>
      </c>
      <c r="G22" s="1">
        <v>41087</v>
      </c>
      <c r="H22" s="1">
        <v>41087</v>
      </c>
      <c r="I22" t="s">
        <v>87</v>
      </c>
      <c r="J22" t="s">
        <v>55</v>
      </c>
      <c r="L22">
        <v>1</v>
      </c>
      <c r="M22">
        <v>461.65</v>
      </c>
      <c r="N22">
        <v>461.65</v>
      </c>
      <c r="O22">
        <v>20</v>
      </c>
      <c r="P22">
        <v>92.35</v>
      </c>
      <c r="Q22">
        <v>554</v>
      </c>
      <c r="R22">
        <v>1</v>
      </c>
      <c r="T22">
        <f t="shared" si="0"/>
        <v>-1.9999999999996021E-2</v>
      </c>
    </row>
    <row r="23" spans="1:20">
      <c r="A23" t="s">
        <v>56</v>
      </c>
      <c r="B23">
        <v>27754693</v>
      </c>
      <c r="C23" t="s">
        <v>21</v>
      </c>
      <c r="D23" t="s">
        <v>57</v>
      </c>
      <c r="E23" t="s">
        <v>88</v>
      </c>
      <c r="F23" s="1">
        <v>41087</v>
      </c>
      <c r="G23" s="1">
        <v>41087</v>
      </c>
      <c r="H23" s="1">
        <v>41087</v>
      </c>
      <c r="I23" t="s">
        <v>89</v>
      </c>
      <c r="J23" t="s">
        <v>55</v>
      </c>
      <c r="L23">
        <v>1</v>
      </c>
      <c r="M23">
        <v>1316.61</v>
      </c>
      <c r="N23">
        <v>1316.61</v>
      </c>
      <c r="O23">
        <v>20</v>
      </c>
      <c r="P23">
        <v>263.39</v>
      </c>
      <c r="Q23">
        <v>1580</v>
      </c>
      <c r="R23">
        <v>1</v>
      </c>
      <c r="T23">
        <f t="shared" si="0"/>
        <v>-6.7999999999983629E-2</v>
      </c>
    </row>
    <row r="24" spans="1:20">
      <c r="A24" t="s">
        <v>103</v>
      </c>
      <c r="E24">
        <v>20120296</v>
      </c>
      <c r="N24">
        <v>333</v>
      </c>
      <c r="O24">
        <v>20</v>
      </c>
      <c r="P24">
        <v>67</v>
      </c>
      <c r="Q24">
        <v>399</v>
      </c>
      <c r="T24">
        <f t="shared" si="0"/>
        <v>-0.39999999999999147</v>
      </c>
    </row>
    <row r="25" spans="1:20">
      <c r="A25" t="s">
        <v>104</v>
      </c>
      <c r="E25" t="s">
        <v>105</v>
      </c>
      <c r="N25">
        <v>99.16</v>
      </c>
      <c r="O25">
        <v>20</v>
      </c>
      <c r="P25">
        <v>19.84</v>
      </c>
      <c r="Q25">
        <v>119</v>
      </c>
      <c r="T25">
        <f t="shared" si="0"/>
        <v>-7.9999999999991189E-3</v>
      </c>
    </row>
    <row r="26" spans="1:20">
      <c r="A26" t="s">
        <v>106</v>
      </c>
      <c r="J26" t="s">
        <v>107</v>
      </c>
      <c r="N26">
        <f>Q26/1.2</f>
        <v>645</v>
      </c>
      <c r="O26">
        <v>20</v>
      </c>
      <c r="P26">
        <f>Q26-N26</f>
        <v>129</v>
      </c>
      <c r="Q26">
        <v>774</v>
      </c>
      <c r="T26">
        <f t="shared" si="0"/>
        <v>0</v>
      </c>
    </row>
    <row r="27" spans="1:20">
      <c r="A27" t="s">
        <v>108</v>
      </c>
      <c r="J27" t="s">
        <v>109</v>
      </c>
      <c r="N27">
        <v>284</v>
      </c>
      <c r="O27">
        <v>20</v>
      </c>
      <c r="P27">
        <v>56.8</v>
      </c>
      <c r="Q27">
        <v>341</v>
      </c>
      <c r="T27">
        <f t="shared" si="0"/>
        <v>0</v>
      </c>
    </row>
    <row r="28" spans="1:20">
      <c r="A28" t="s">
        <v>110</v>
      </c>
      <c r="N28">
        <v>1732.18</v>
      </c>
      <c r="O28">
        <v>20</v>
      </c>
      <c r="P28">
        <v>346.42</v>
      </c>
      <c r="Q28">
        <v>2078.6</v>
      </c>
      <c r="T28">
        <f t="shared" si="0"/>
        <v>1.6000000000019554E-2</v>
      </c>
    </row>
    <row r="29" spans="1:20">
      <c r="A29" t="s">
        <v>111</v>
      </c>
      <c r="J29" t="s">
        <v>112</v>
      </c>
      <c r="N29">
        <v>154.99</v>
      </c>
      <c r="O29">
        <v>20</v>
      </c>
      <c r="P29">
        <v>31.01</v>
      </c>
      <c r="Q29">
        <v>186</v>
      </c>
      <c r="T29">
        <f t="shared" si="0"/>
        <v>-1.1999999999996902E-2</v>
      </c>
    </row>
    <row r="30" spans="1:20">
      <c r="A30" t="s">
        <v>113</v>
      </c>
      <c r="N30">
        <v>25</v>
      </c>
      <c r="O30">
        <v>20</v>
      </c>
      <c r="P30">
        <v>5</v>
      </c>
      <c r="Q30">
        <v>30</v>
      </c>
      <c r="T30">
        <f t="shared" si="0"/>
        <v>0</v>
      </c>
    </row>
    <row r="31" spans="1:20">
      <c r="A31" t="s">
        <v>83</v>
      </c>
      <c r="B31">
        <v>49240617</v>
      </c>
      <c r="C31" t="s">
        <v>15</v>
      </c>
      <c r="D31" t="s">
        <v>84</v>
      </c>
      <c r="E31">
        <v>204</v>
      </c>
      <c r="F31" s="1">
        <v>41073</v>
      </c>
      <c r="G31" s="1">
        <v>41083</v>
      </c>
      <c r="H31" s="1">
        <v>41073</v>
      </c>
      <c r="I31" t="s">
        <v>85</v>
      </c>
      <c r="J31" t="s">
        <v>55</v>
      </c>
      <c r="L31">
        <v>1</v>
      </c>
      <c r="N31">
        <v>190</v>
      </c>
      <c r="O31">
        <v>20</v>
      </c>
      <c r="P31">
        <f>Q31-N31</f>
        <v>38</v>
      </c>
      <c r="Q31">
        <v>228</v>
      </c>
      <c r="R31">
        <v>1</v>
      </c>
      <c r="T31">
        <f t="shared" si="0"/>
        <v>0</v>
      </c>
    </row>
    <row r="32" spans="1:20">
      <c r="N32">
        <f>SUM(N2:N31)</f>
        <v>46168.560000000005</v>
      </c>
      <c r="O32">
        <f t="shared" ref="O32:Q32" si="1">SUM(O2:O31)</f>
        <v>600</v>
      </c>
      <c r="P32">
        <f t="shared" si="1"/>
        <v>9235.84</v>
      </c>
      <c r="Q32">
        <f t="shared" si="1"/>
        <v>55403.6</v>
      </c>
    </row>
    <row r="35" spans="16:16">
      <c r="P35">
        <v>9230</v>
      </c>
    </row>
    <row r="37" spans="16:16">
      <c r="P37">
        <f>N32*0.2</f>
        <v>9233.7120000000014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topLeftCell="C1" workbookViewId="0">
      <selection activeCell="C3" sqref="A3:XFD3"/>
    </sheetView>
  </sheetViews>
  <sheetFormatPr defaultRowHeight="15"/>
  <cols>
    <col min="6" max="6" width="23.5703125" customWidth="1"/>
    <col min="8" max="8" width="24.28515625" customWidth="1"/>
    <col min="9" max="9" width="23.28515625" customWidth="1"/>
    <col min="10" max="10" width="34.28515625" customWidth="1"/>
  </cols>
  <sheetData>
    <row r="1" spans="1:18" ht="45">
      <c r="A1" s="2" t="s">
        <v>102</v>
      </c>
      <c r="B1" s="2" t="s">
        <v>0</v>
      </c>
      <c r="C1" s="2" t="s">
        <v>1</v>
      </c>
      <c r="D1" s="2" t="s">
        <v>2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3</v>
      </c>
      <c r="M1" s="2" t="s">
        <v>97</v>
      </c>
      <c r="N1" s="2" t="s">
        <v>98</v>
      </c>
      <c r="O1" s="2" t="s">
        <v>99</v>
      </c>
      <c r="P1" s="2" t="s">
        <v>4</v>
      </c>
      <c r="Q1" s="2" t="s">
        <v>100</v>
      </c>
      <c r="R1" s="2" t="s">
        <v>101</v>
      </c>
    </row>
    <row r="2" spans="1:18">
      <c r="A2" t="s">
        <v>51</v>
      </c>
      <c r="B2">
        <v>28226909</v>
      </c>
      <c r="C2" t="s">
        <v>15</v>
      </c>
      <c r="D2" t="s">
        <v>52</v>
      </c>
      <c r="E2">
        <v>5.0025021206250004E+18</v>
      </c>
      <c r="F2" s="1">
        <v>41085</v>
      </c>
      <c r="G2" s="1">
        <v>41085</v>
      </c>
      <c r="H2" s="1">
        <v>41085</v>
      </c>
      <c r="I2" t="s">
        <v>53</v>
      </c>
      <c r="J2" t="s">
        <v>43</v>
      </c>
      <c r="L2">
        <v>1</v>
      </c>
      <c r="M2">
        <v>190.35</v>
      </c>
      <c r="N2">
        <v>190.35</v>
      </c>
      <c r="O2">
        <v>14</v>
      </c>
      <c r="P2">
        <v>26.65</v>
      </c>
      <c r="Q2">
        <v>217</v>
      </c>
      <c r="R2">
        <v>1</v>
      </c>
    </row>
    <row r="3" spans="1:18">
      <c r="A3" t="s">
        <v>83</v>
      </c>
      <c r="B3">
        <v>49240617</v>
      </c>
      <c r="C3" t="s">
        <v>15</v>
      </c>
      <c r="D3" t="s">
        <v>84</v>
      </c>
      <c r="E3">
        <v>204</v>
      </c>
      <c r="F3" s="1">
        <v>41073</v>
      </c>
      <c r="G3" s="1">
        <v>41083</v>
      </c>
      <c r="H3" s="1">
        <v>41073</v>
      </c>
      <c r="I3" t="s">
        <v>85</v>
      </c>
      <c r="J3" t="s">
        <v>55</v>
      </c>
      <c r="L3">
        <v>1</v>
      </c>
      <c r="N3">
        <v>525.44000000000005</v>
      </c>
      <c r="O3">
        <v>14</v>
      </c>
      <c r="P3">
        <f>Q3-N3</f>
        <v>73.559999999999945</v>
      </c>
      <c r="Q3">
        <v>599</v>
      </c>
      <c r="R3">
        <v>1</v>
      </c>
    </row>
    <row r="4" spans="1:18">
      <c r="F4" s="1"/>
      <c r="G4" s="1"/>
      <c r="H4" s="1"/>
    </row>
    <row r="5" spans="1:18">
      <c r="F5" s="1"/>
      <c r="G5" s="1"/>
      <c r="H5" s="1"/>
    </row>
    <row r="6" spans="1:18">
      <c r="N6">
        <f t="shared" ref="N6:Q6" si="0">SUM(N2:N5)</f>
        <v>715.79000000000008</v>
      </c>
      <c r="O6">
        <f t="shared" si="0"/>
        <v>28</v>
      </c>
      <c r="P6">
        <f t="shared" si="0"/>
        <v>100.20999999999995</v>
      </c>
      <c r="Q6">
        <f t="shared" si="0"/>
        <v>816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selection sqref="A1:XFD1048576"/>
    </sheetView>
  </sheetViews>
  <sheetFormatPr defaultRowHeight="15"/>
  <cols>
    <col min="1" max="1" width="36.42578125" customWidth="1"/>
    <col min="2" max="2" width="5.140625" customWidth="1"/>
    <col min="3" max="3" width="4.42578125" customWidth="1"/>
    <col min="4" max="4" width="23.85546875" bestFit="1" customWidth="1"/>
    <col min="5" max="5" width="13" customWidth="1"/>
    <col min="6" max="6" width="16.7109375" customWidth="1"/>
    <col min="7" max="7" width="14.140625" customWidth="1"/>
    <col min="8" max="8" width="16.42578125" customWidth="1"/>
    <col min="9" max="9" width="14.7109375" customWidth="1"/>
    <col min="10" max="10" width="27.42578125" bestFit="1" customWidth="1"/>
    <col min="11" max="11" width="0.140625" customWidth="1"/>
    <col min="12" max="12" width="4.85546875" customWidth="1"/>
    <col min="13" max="13" width="10.7109375" customWidth="1"/>
    <col min="14" max="14" width="11" customWidth="1"/>
    <col min="15" max="15" width="7" customWidth="1"/>
    <col min="16" max="16" width="8" bestFit="1" customWidth="1"/>
    <col min="17" max="17" width="9.28515625" customWidth="1"/>
    <col min="18" max="18" width="14.5703125" bestFit="1" customWidth="1"/>
  </cols>
  <sheetData>
    <row r="1" spans="1:18" s="2" customFormat="1" ht="38.25" customHeight="1">
      <c r="A1" s="2" t="s">
        <v>102</v>
      </c>
      <c r="B1" s="2" t="s">
        <v>0</v>
      </c>
      <c r="C1" s="2" t="s">
        <v>1</v>
      </c>
      <c r="D1" s="2" t="s">
        <v>2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3</v>
      </c>
      <c r="M1" s="2" t="s">
        <v>97</v>
      </c>
      <c r="N1" s="2" t="s">
        <v>98</v>
      </c>
      <c r="O1" s="2" t="s">
        <v>99</v>
      </c>
      <c r="P1" s="2" t="s">
        <v>4</v>
      </c>
      <c r="Q1" s="2" t="s">
        <v>100</v>
      </c>
      <c r="R1" s="2" t="s">
        <v>101</v>
      </c>
    </row>
    <row r="2" spans="1:18">
      <c r="A2" t="s">
        <v>5</v>
      </c>
      <c r="B2">
        <v>15014886</v>
      </c>
      <c r="C2" t="s">
        <v>6</v>
      </c>
      <c r="D2" t="s">
        <v>7</v>
      </c>
      <c r="E2">
        <v>201227</v>
      </c>
      <c r="F2" s="1">
        <v>41026</v>
      </c>
      <c r="G2" s="1">
        <v>41040</v>
      </c>
      <c r="H2" s="1">
        <v>41026</v>
      </c>
      <c r="I2" t="s">
        <v>8</v>
      </c>
      <c r="J2" t="s">
        <v>9</v>
      </c>
      <c r="L2">
        <v>1</v>
      </c>
      <c r="M2">
        <v>6500</v>
      </c>
      <c r="N2">
        <v>6500</v>
      </c>
      <c r="O2">
        <v>20</v>
      </c>
      <c r="P2">
        <v>1300</v>
      </c>
      <c r="Q2">
        <v>7800</v>
      </c>
      <c r="R2">
        <v>1</v>
      </c>
    </row>
    <row r="3" spans="1:18">
      <c r="A3" t="s">
        <v>10</v>
      </c>
      <c r="B3">
        <v>74748831</v>
      </c>
      <c r="C3" t="s">
        <v>11</v>
      </c>
      <c r="D3" t="s">
        <v>12</v>
      </c>
      <c r="E3">
        <v>120036</v>
      </c>
      <c r="F3" s="1">
        <v>41050</v>
      </c>
      <c r="G3" s="1">
        <v>41059</v>
      </c>
      <c r="H3" s="1">
        <v>41050</v>
      </c>
      <c r="I3" t="s">
        <v>13</v>
      </c>
      <c r="J3" t="s">
        <v>9</v>
      </c>
      <c r="L3">
        <v>1</v>
      </c>
      <c r="M3">
        <v>5600</v>
      </c>
      <c r="N3">
        <v>5600</v>
      </c>
      <c r="O3">
        <v>0</v>
      </c>
      <c r="P3">
        <v>0</v>
      </c>
      <c r="Q3">
        <v>5600</v>
      </c>
      <c r="R3">
        <v>1</v>
      </c>
    </row>
    <row r="4" spans="1:18">
      <c r="A4" t="s">
        <v>14</v>
      </c>
      <c r="B4">
        <v>25788001</v>
      </c>
      <c r="C4" t="s">
        <v>15</v>
      </c>
      <c r="D4" t="s">
        <v>16</v>
      </c>
      <c r="E4">
        <v>117292</v>
      </c>
      <c r="F4" s="1">
        <v>41024</v>
      </c>
      <c r="G4" s="1">
        <v>41037</v>
      </c>
      <c r="H4" s="1">
        <v>41024</v>
      </c>
      <c r="I4" t="s">
        <v>17</v>
      </c>
      <c r="J4" t="s">
        <v>9</v>
      </c>
      <c r="L4">
        <v>1</v>
      </c>
      <c r="M4">
        <v>103.33</v>
      </c>
      <c r="N4">
        <v>103.33</v>
      </c>
      <c r="O4">
        <v>20</v>
      </c>
      <c r="P4">
        <v>20.67</v>
      </c>
      <c r="Q4">
        <v>124</v>
      </c>
      <c r="R4">
        <v>1</v>
      </c>
    </row>
    <row r="5" spans="1:18">
      <c r="A5" t="s">
        <v>14</v>
      </c>
      <c r="B5">
        <v>25788001</v>
      </c>
      <c r="C5" t="s">
        <v>15</v>
      </c>
      <c r="D5" t="s">
        <v>16</v>
      </c>
      <c r="E5">
        <v>256935758</v>
      </c>
      <c r="F5" s="1">
        <v>41053</v>
      </c>
      <c r="G5" s="1">
        <v>41072</v>
      </c>
      <c r="H5" s="1">
        <v>41053</v>
      </c>
      <c r="I5" t="s">
        <v>18</v>
      </c>
      <c r="J5" t="s">
        <v>9</v>
      </c>
      <c r="L5">
        <v>1</v>
      </c>
      <c r="M5">
        <v>446.65</v>
      </c>
      <c r="N5">
        <v>446.65</v>
      </c>
      <c r="O5">
        <v>20</v>
      </c>
      <c r="P5">
        <v>89.35</v>
      </c>
      <c r="Q5">
        <v>536</v>
      </c>
      <c r="R5">
        <v>1</v>
      </c>
    </row>
    <row r="6" spans="1:18">
      <c r="A6" t="s">
        <v>14</v>
      </c>
      <c r="B6">
        <v>25788001</v>
      </c>
      <c r="C6" t="s">
        <v>15</v>
      </c>
      <c r="D6" t="s">
        <v>16</v>
      </c>
      <c r="E6">
        <v>260932606</v>
      </c>
      <c r="F6" s="1">
        <v>41084</v>
      </c>
      <c r="G6" s="1">
        <v>41090</v>
      </c>
      <c r="H6" s="1">
        <v>41084</v>
      </c>
      <c r="I6" t="s">
        <v>19</v>
      </c>
      <c r="J6" t="s">
        <v>9</v>
      </c>
      <c r="L6">
        <v>1</v>
      </c>
      <c r="M6">
        <v>890.8</v>
      </c>
      <c r="N6">
        <v>890.8</v>
      </c>
      <c r="O6">
        <v>20</v>
      </c>
      <c r="P6">
        <v>178.2</v>
      </c>
      <c r="Q6">
        <v>1069</v>
      </c>
      <c r="R6">
        <v>1</v>
      </c>
    </row>
    <row r="7" spans="1:18">
      <c r="A7" t="s">
        <v>20</v>
      </c>
      <c r="B7">
        <v>27735052</v>
      </c>
      <c r="C7" t="s">
        <v>21</v>
      </c>
      <c r="D7" t="s">
        <v>22</v>
      </c>
      <c r="E7" t="s">
        <v>23</v>
      </c>
      <c r="F7" s="1">
        <v>41030</v>
      </c>
      <c r="G7" s="1">
        <v>41054</v>
      </c>
      <c r="H7" s="1">
        <v>41030</v>
      </c>
      <c r="I7" t="s">
        <v>24</v>
      </c>
      <c r="J7" t="s">
        <v>9</v>
      </c>
      <c r="L7">
        <v>1</v>
      </c>
      <c r="M7">
        <v>219.99</v>
      </c>
      <c r="N7">
        <v>219.99</v>
      </c>
      <c r="O7">
        <v>20</v>
      </c>
      <c r="P7">
        <v>44.01</v>
      </c>
      <c r="Q7">
        <v>264</v>
      </c>
      <c r="R7">
        <v>1</v>
      </c>
    </row>
    <row r="8" spans="1:18">
      <c r="A8" t="s">
        <v>20</v>
      </c>
      <c r="B8">
        <v>27735052</v>
      </c>
      <c r="C8" t="s">
        <v>21</v>
      </c>
      <c r="D8" t="s">
        <v>22</v>
      </c>
      <c r="E8" t="s">
        <v>25</v>
      </c>
      <c r="F8" s="1">
        <v>41061</v>
      </c>
      <c r="G8" s="1">
        <v>41086</v>
      </c>
      <c r="H8" s="1">
        <v>41061</v>
      </c>
      <c r="I8" t="s">
        <v>26</v>
      </c>
      <c r="J8" t="s">
        <v>9</v>
      </c>
      <c r="L8">
        <v>1</v>
      </c>
      <c r="M8">
        <v>219.99</v>
      </c>
      <c r="N8">
        <v>219.99</v>
      </c>
      <c r="O8">
        <v>20</v>
      </c>
      <c r="P8">
        <v>44.01</v>
      </c>
      <c r="Q8">
        <v>264</v>
      </c>
      <c r="R8">
        <v>1</v>
      </c>
    </row>
    <row r="9" spans="1:18">
      <c r="A9" t="s">
        <v>27</v>
      </c>
      <c r="B9">
        <v>29188563</v>
      </c>
      <c r="C9" t="s">
        <v>11</v>
      </c>
      <c r="D9" t="s">
        <v>28</v>
      </c>
      <c r="E9">
        <v>201207</v>
      </c>
      <c r="F9" s="1">
        <v>41072</v>
      </c>
      <c r="G9" s="1">
        <v>41079</v>
      </c>
      <c r="H9" s="1">
        <v>41072</v>
      </c>
      <c r="I9" t="s">
        <v>29</v>
      </c>
      <c r="J9" t="s">
        <v>9</v>
      </c>
      <c r="L9">
        <v>1</v>
      </c>
      <c r="M9">
        <v>20999.16</v>
      </c>
      <c r="N9">
        <v>20999.16</v>
      </c>
      <c r="O9">
        <v>20</v>
      </c>
      <c r="P9">
        <v>4200.84</v>
      </c>
      <c r="Q9">
        <v>25200</v>
      </c>
      <c r="R9">
        <v>1</v>
      </c>
    </row>
    <row r="10" spans="1:18">
      <c r="A10" t="s">
        <v>30</v>
      </c>
      <c r="B10">
        <v>47114983</v>
      </c>
      <c r="C10" t="s">
        <v>15</v>
      </c>
      <c r="D10" t="s">
        <v>31</v>
      </c>
      <c r="E10">
        <v>4043</v>
      </c>
      <c r="F10" s="1">
        <v>41061</v>
      </c>
      <c r="G10" s="1">
        <v>41061</v>
      </c>
      <c r="H10" s="1">
        <v>41061</v>
      </c>
      <c r="I10" t="s">
        <v>32</v>
      </c>
      <c r="J10" t="s">
        <v>9</v>
      </c>
      <c r="L10">
        <v>1</v>
      </c>
      <c r="M10">
        <v>83.33</v>
      </c>
      <c r="N10">
        <v>83.33</v>
      </c>
      <c r="O10">
        <v>20</v>
      </c>
      <c r="P10">
        <v>16.670000000000002</v>
      </c>
      <c r="Q10">
        <v>100</v>
      </c>
      <c r="R10">
        <v>1</v>
      </c>
    </row>
    <row r="11" spans="1:18">
      <c r="A11" t="s">
        <v>33</v>
      </c>
      <c r="B11">
        <v>25620991</v>
      </c>
      <c r="C11" t="s">
        <v>34</v>
      </c>
      <c r="D11" t="s">
        <v>35</v>
      </c>
      <c r="E11" t="s">
        <v>36</v>
      </c>
      <c r="F11" s="1">
        <v>41071</v>
      </c>
      <c r="G11" s="1">
        <v>41085</v>
      </c>
      <c r="H11" s="1">
        <v>41071</v>
      </c>
      <c r="I11" t="s">
        <v>37</v>
      </c>
      <c r="J11" t="s">
        <v>9</v>
      </c>
      <c r="L11">
        <v>1</v>
      </c>
      <c r="M11">
        <v>368.32</v>
      </c>
      <c r="N11">
        <v>368.32</v>
      </c>
      <c r="O11">
        <v>20</v>
      </c>
      <c r="P11">
        <v>73.680000000000007</v>
      </c>
      <c r="Q11">
        <v>442</v>
      </c>
      <c r="R11">
        <v>1</v>
      </c>
    </row>
    <row r="12" spans="1:18">
      <c r="A12" t="s">
        <v>30</v>
      </c>
      <c r="B12">
        <v>47114983</v>
      </c>
      <c r="C12" t="s">
        <v>15</v>
      </c>
      <c r="D12" t="s">
        <v>31</v>
      </c>
      <c r="E12">
        <v>4245</v>
      </c>
      <c r="F12" s="1">
        <v>41086</v>
      </c>
      <c r="G12" s="1">
        <v>41086</v>
      </c>
      <c r="H12" s="1">
        <v>41086</v>
      </c>
      <c r="I12" t="s">
        <v>38</v>
      </c>
      <c r="J12" t="s">
        <v>9</v>
      </c>
      <c r="L12">
        <v>1</v>
      </c>
      <c r="M12">
        <v>75</v>
      </c>
      <c r="N12">
        <v>75</v>
      </c>
      <c r="O12">
        <v>20</v>
      </c>
      <c r="P12">
        <v>15</v>
      </c>
      <c r="Q12">
        <v>90</v>
      </c>
      <c r="R12">
        <v>1</v>
      </c>
    </row>
    <row r="13" spans="1:18">
      <c r="A13" t="s">
        <v>39</v>
      </c>
      <c r="B13">
        <v>60707925</v>
      </c>
      <c r="C13" t="s">
        <v>40</v>
      </c>
      <c r="D13" t="s">
        <v>41</v>
      </c>
      <c r="E13">
        <v>196671</v>
      </c>
      <c r="F13" s="1">
        <v>40996</v>
      </c>
      <c r="G13" s="1">
        <v>40996</v>
      </c>
      <c r="H13" s="1">
        <v>40996</v>
      </c>
      <c r="I13" t="s">
        <v>42</v>
      </c>
      <c r="J13" t="s">
        <v>43</v>
      </c>
      <c r="L13">
        <v>1</v>
      </c>
      <c r="M13">
        <v>228.07</v>
      </c>
      <c r="N13">
        <v>228.07</v>
      </c>
      <c r="O13">
        <v>14</v>
      </c>
      <c r="P13">
        <v>31.93</v>
      </c>
      <c r="Q13">
        <v>260</v>
      </c>
      <c r="R13">
        <v>1</v>
      </c>
    </row>
    <row r="14" spans="1:18">
      <c r="A14" t="s">
        <v>44</v>
      </c>
      <c r="B14">
        <v>25693654</v>
      </c>
      <c r="C14" t="s">
        <v>15</v>
      </c>
      <c r="D14" t="s">
        <v>45</v>
      </c>
      <c r="E14">
        <v>4524</v>
      </c>
      <c r="F14" s="1">
        <v>41072</v>
      </c>
      <c r="G14" s="1">
        <v>41072</v>
      </c>
      <c r="H14" s="1">
        <v>41072</v>
      </c>
      <c r="I14" t="s">
        <v>46</v>
      </c>
      <c r="J14" t="s">
        <v>43</v>
      </c>
      <c r="L14">
        <v>1</v>
      </c>
      <c r="M14">
        <v>240.82</v>
      </c>
      <c r="N14">
        <v>240.82</v>
      </c>
      <c r="O14">
        <v>20</v>
      </c>
      <c r="P14">
        <v>48.18</v>
      </c>
      <c r="Q14">
        <v>289</v>
      </c>
      <c r="R14">
        <v>1</v>
      </c>
    </row>
    <row r="15" spans="1:18">
      <c r="A15" t="s">
        <v>47</v>
      </c>
      <c r="B15">
        <v>40470377</v>
      </c>
      <c r="C15" t="s">
        <v>11</v>
      </c>
      <c r="D15" t="s">
        <v>48</v>
      </c>
      <c r="E15" t="s">
        <v>49</v>
      </c>
      <c r="F15" s="1">
        <v>41059</v>
      </c>
      <c r="G15" s="1">
        <v>41059</v>
      </c>
      <c r="H15" s="1">
        <v>41059</v>
      </c>
      <c r="I15" t="s">
        <v>50</v>
      </c>
      <c r="J15" t="s">
        <v>43</v>
      </c>
      <c r="L15">
        <v>1</v>
      </c>
      <c r="M15">
        <v>27.5</v>
      </c>
      <c r="N15">
        <v>27.5</v>
      </c>
      <c r="O15">
        <v>20</v>
      </c>
      <c r="P15">
        <v>5.5</v>
      </c>
      <c r="Q15">
        <v>33</v>
      </c>
      <c r="R15">
        <v>1</v>
      </c>
    </row>
    <row r="16" spans="1:18">
      <c r="A16" t="s">
        <v>51</v>
      </c>
      <c r="B16">
        <v>28226909</v>
      </c>
      <c r="C16" t="s">
        <v>15</v>
      </c>
      <c r="D16" t="s">
        <v>52</v>
      </c>
      <c r="E16">
        <v>5.0025021206250004E+18</v>
      </c>
      <c r="F16" s="1">
        <v>41085</v>
      </c>
      <c r="G16" s="1">
        <v>41085</v>
      </c>
      <c r="H16" s="1">
        <v>41085</v>
      </c>
      <c r="I16" t="s">
        <v>53</v>
      </c>
      <c r="J16" t="s">
        <v>43</v>
      </c>
      <c r="L16">
        <v>1</v>
      </c>
      <c r="M16">
        <v>190.35</v>
      </c>
      <c r="N16">
        <v>190.35</v>
      </c>
      <c r="O16">
        <v>14</v>
      </c>
      <c r="P16">
        <v>26.65</v>
      </c>
      <c r="Q16">
        <v>217</v>
      </c>
      <c r="R16">
        <v>1</v>
      </c>
    </row>
    <row r="17" spans="1:18">
      <c r="A17" t="s">
        <v>39</v>
      </c>
      <c r="B17">
        <v>60707925</v>
      </c>
      <c r="C17" t="s">
        <v>40</v>
      </c>
      <c r="D17" t="s">
        <v>41</v>
      </c>
      <c r="E17">
        <v>196661</v>
      </c>
      <c r="F17" s="1">
        <v>40996</v>
      </c>
      <c r="G17" s="1">
        <v>40996</v>
      </c>
      <c r="H17" s="1">
        <v>40996</v>
      </c>
      <c r="I17" t="s">
        <v>54</v>
      </c>
      <c r="J17" t="s">
        <v>55</v>
      </c>
      <c r="L17">
        <v>1</v>
      </c>
      <c r="M17">
        <v>242.98</v>
      </c>
      <c r="N17">
        <v>242.98</v>
      </c>
      <c r="O17">
        <v>14</v>
      </c>
      <c r="P17">
        <v>34.020000000000003</v>
      </c>
      <c r="Q17">
        <v>277</v>
      </c>
      <c r="R17">
        <v>1</v>
      </c>
    </row>
    <row r="18" spans="1:18">
      <c r="A18" t="s">
        <v>56</v>
      </c>
      <c r="B18">
        <v>27754693</v>
      </c>
      <c r="C18" t="s">
        <v>21</v>
      </c>
      <c r="D18" t="s">
        <v>57</v>
      </c>
      <c r="E18" t="s">
        <v>58</v>
      </c>
      <c r="F18" s="1">
        <v>41040</v>
      </c>
      <c r="G18" s="1">
        <v>41040</v>
      </c>
      <c r="H18" s="1">
        <v>41040</v>
      </c>
      <c r="I18" t="s">
        <v>59</v>
      </c>
      <c r="J18" t="s">
        <v>55</v>
      </c>
      <c r="L18">
        <v>1</v>
      </c>
      <c r="M18">
        <v>87.5</v>
      </c>
      <c r="N18">
        <v>87.5</v>
      </c>
      <c r="O18">
        <v>20</v>
      </c>
      <c r="P18">
        <v>17.5</v>
      </c>
      <c r="Q18">
        <v>105</v>
      </c>
      <c r="R18">
        <v>1</v>
      </c>
    </row>
    <row r="19" spans="1:18">
      <c r="A19" t="s">
        <v>60</v>
      </c>
      <c r="B19">
        <v>25670816</v>
      </c>
      <c r="C19" t="s">
        <v>15</v>
      </c>
      <c r="D19" t="s">
        <v>61</v>
      </c>
      <c r="E19">
        <v>458844</v>
      </c>
      <c r="F19" s="1">
        <v>41061</v>
      </c>
      <c r="G19" s="1">
        <v>41061</v>
      </c>
      <c r="H19" s="1">
        <v>41061</v>
      </c>
      <c r="I19" t="s">
        <v>62</v>
      </c>
      <c r="J19" t="s">
        <v>55</v>
      </c>
      <c r="L19">
        <v>1</v>
      </c>
      <c r="M19">
        <v>749.14</v>
      </c>
      <c r="N19">
        <v>749.14</v>
      </c>
      <c r="O19">
        <v>20</v>
      </c>
      <c r="P19">
        <v>149.86000000000001</v>
      </c>
      <c r="Q19">
        <v>899</v>
      </c>
      <c r="R19">
        <v>1</v>
      </c>
    </row>
    <row r="20" spans="1:18">
      <c r="A20" t="s">
        <v>63</v>
      </c>
      <c r="B20">
        <v>13690558</v>
      </c>
      <c r="C20" t="s">
        <v>21</v>
      </c>
      <c r="D20" t="s">
        <v>64</v>
      </c>
      <c r="E20">
        <v>17</v>
      </c>
      <c r="F20" s="1">
        <v>41074</v>
      </c>
      <c r="G20" s="1">
        <v>41074</v>
      </c>
      <c r="H20" s="1">
        <v>41074</v>
      </c>
      <c r="I20" t="s">
        <v>65</v>
      </c>
      <c r="J20" t="s">
        <v>55</v>
      </c>
      <c r="L20">
        <v>1</v>
      </c>
      <c r="M20">
        <v>1580.77</v>
      </c>
      <c r="N20">
        <v>1580.77</v>
      </c>
      <c r="O20">
        <v>20</v>
      </c>
      <c r="P20">
        <v>316.23</v>
      </c>
      <c r="Q20">
        <v>1897</v>
      </c>
      <c r="R20">
        <v>1</v>
      </c>
    </row>
    <row r="21" spans="1:18">
      <c r="A21" t="s">
        <v>66</v>
      </c>
      <c r="B21">
        <v>60732181</v>
      </c>
      <c r="C21" t="s">
        <v>21</v>
      </c>
      <c r="D21" t="s">
        <v>67</v>
      </c>
      <c r="E21" t="s">
        <v>68</v>
      </c>
      <c r="F21" s="1">
        <v>41071</v>
      </c>
      <c r="G21" s="1">
        <v>41071</v>
      </c>
      <c r="H21" s="1">
        <v>41071</v>
      </c>
      <c r="I21" t="s">
        <v>69</v>
      </c>
      <c r="J21" t="s">
        <v>55</v>
      </c>
      <c r="L21">
        <v>1</v>
      </c>
      <c r="M21">
        <v>3246.54</v>
      </c>
      <c r="N21">
        <v>3246.54</v>
      </c>
      <c r="O21">
        <v>20</v>
      </c>
      <c r="P21">
        <v>649.46</v>
      </c>
      <c r="Q21">
        <v>3896</v>
      </c>
      <c r="R21">
        <v>1</v>
      </c>
    </row>
    <row r="22" spans="1:18">
      <c r="A22" t="s">
        <v>70</v>
      </c>
      <c r="B22">
        <v>28344065</v>
      </c>
      <c r="C22" t="s">
        <v>11</v>
      </c>
      <c r="D22" t="s">
        <v>71</v>
      </c>
      <c r="E22">
        <v>12120253</v>
      </c>
      <c r="F22" s="1">
        <v>41078</v>
      </c>
      <c r="G22" s="1">
        <v>41078</v>
      </c>
      <c r="H22" s="1">
        <v>41078</v>
      </c>
      <c r="I22" t="s">
        <v>72</v>
      </c>
      <c r="J22" t="s">
        <v>55</v>
      </c>
      <c r="L22">
        <v>1</v>
      </c>
      <c r="M22">
        <v>186.66</v>
      </c>
      <c r="N22">
        <v>186.66</v>
      </c>
      <c r="O22">
        <v>20</v>
      </c>
      <c r="P22">
        <v>37.340000000000003</v>
      </c>
      <c r="Q22">
        <v>224</v>
      </c>
      <c r="R22">
        <v>1</v>
      </c>
    </row>
    <row r="23" spans="1:18">
      <c r="A23" t="s">
        <v>73</v>
      </c>
      <c r="B23">
        <v>46342516</v>
      </c>
      <c r="C23" t="s">
        <v>11</v>
      </c>
      <c r="D23" t="s">
        <v>74</v>
      </c>
      <c r="E23" t="s">
        <v>75</v>
      </c>
      <c r="F23" s="1">
        <v>41078</v>
      </c>
      <c r="G23" s="1">
        <v>41078</v>
      </c>
      <c r="H23" s="1">
        <v>41078</v>
      </c>
      <c r="I23" t="s">
        <v>76</v>
      </c>
      <c r="J23" t="s">
        <v>55</v>
      </c>
      <c r="L23">
        <v>1</v>
      </c>
      <c r="M23">
        <v>1235.78</v>
      </c>
      <c r="N23">
        <v>1235.78</v>
      </c>
      <c r="O23">
        <v>20</v>
      </c>
      <c r="P23">
        <v>247.22</v>
      </c>
      <c r="Q23">
        <v>1483</v>
      </c>
      <c r="R23">
        <v>1</v>
      </c>
    </row>
    <row r="24" spans="1:18">
      <c r="A24" t="s">
        <v>73</v>
      </c>
      <c r="B24">
        <v>46342516</v>
      </c>
      <c r="C24" t="s">
        <v>11</v>
      </c>
      <c r="D24" t="s">
        <v>74</v>
      </c>
      <c r="E24" t="s">
        <v>77</v>
      </c>
      <c r="F24" s="1">
        <v>41078</v>
      </c>
      <c r="G24" s="1">
        <v>41078</v>
      </c>
      <c r="H24" s="1">
        <v>41078</v>
      </c>
      <c r="I24" t="s">
        <v>78</v>
      </c>
      <c r="J24" t="s">
        <v>55</v>
      </c>
      <c r="L24">
        <v>1</v>
      </c>
      <c r="M24">
        <v>55</v>
      </c>
      <c r="N24">
        <v>55</v>
      </c>
      <c r="O24">
        <v>20</v>
      </c>
      <c r="P24">
        <v>11</v>
      </c>
      <c r="Q24">
        <v>66</v>
      </c>
      <c r="R24">
        <v>1</v>
      </c>
    </row>
    <row r="25" spans="1:18">
      <c r="A25" t="s">
        <v>79</v>
      </c>
      <c r="B25">
        <v>18631991</v>
      </c>
      <c r="C25" t="s">
        <v>15</v>
      </c>
      <c r="D25" t="s">
        <v>80</v>
      </c>
      <c r="E25" t="s">
        <v>81</v>
      </c>
      <c r="F25" s="1">
        <v>41078</v>
      </c>
      <c r="G25" s="1">
        <v>41078</v>
      </c>
      <c r="H25" s="1">
        <v>41078</v>
      </c>
      <c r="I25" t="s">
        <v>82</v>
      </c>
      <c r="J25" t="s">
        <v>55</v>
      </c>
      <c r="L25">
        <v>1</v>
      </c>
      <c r="M25">
        <v>3610.69</v>
      </c>
      <c r="N25">
        <v>3610.69</v>
      </c>
      <c r="O25">
        <v>20</v>
      </c>
      <c r="P25">
        <v>722.31</v>
      </c>
      <c r="Q25">
        <v>4333</v>
      </c>
      <c r="R25">
        <v>1</v>
      </c>
    </row>
    <row r="26" spans="1:18">
      <c r="A26" t="s">
        <v>83</v>
      </c>
      <c r="B26">
        <v>49240617</v>
      </c>
      <c r="C26" t="s">
        <v>15</v>
      </c>
      <c r="D26" t="s">
        <v>84</v>
      </c>
      <c r="E26">
        <v>204</v>
      </c>
      <c r="F26" s="1">
        <v>41073</v>
      </c>
      <c r="G26" s="1">
        <v>41083</v>
      </c>
      <c r="H26" s="1">
        <v>41073</v>
      </c>
      <c r="I26" t="s">
        <v>85</v>
      </c>
      <c r="J26" t="s">
        <v>55</v>
      </c>
      <c r="L26">
        <v>1</v>
      </c>
      <c r="M26">
        <v>715.43</v>
      </c>
      <c r="N26">
        <v>715.43</v>
      </c>
      <c r="O26">
        <v>14</v>
      </c>
      <c r="P26">
        <v>111.57</v>
      </c>
      <c r="Q26">
        <v>827</v>
      </c>
      <c r="R26">
        <v>1</v>
      </c>
    </row>
    <row r="27" spans="1:18">
      <c r="A27" t="s">
        <v>56</v>
      </c>
      <c r="B27">
        <v>27754693</v>
      </c>
      <c r="C27" t="s">
        <v>21</v>
      </c>
      <c r="D27" t="s">
        <v>57</v>
      </c>
      <c r="E27" t="s">
        <v>86</v>
      </c>
      <c r="F27" s="1">
        <v>41087</v>
      </c>
      <c r="G27" s="1">
        <v>41087</v>
      </c>
      <c r="H27" s="1">
        <v>41087</v>
      </c>
      <c r="I27" t="s">
        <v>87</v>
      </c>
      <c r="J27" t="s">
        <v>55</v>
      </c>
      <c r="L27">
        <v>1</v>
      </c>
      <c r="M27">
        <v>461.65</v>
      </c>
      <c r="N27">
        <v>461.65</v>
      </c>
      <c r="O27">
        <v>20</v>
      </c>
      <c r="P27">
        <v>92.35</v>
      </c>
      <c r="Q27">
        <v>554</v>
      </c>
      <c r="R27">
        <v>1</v>
      </c>
    </row>
    <row r="28" spans="1:18">
      <c r="A28" t="s">
        <v>56</v>
      </c>
      <c r="B28">
        <v>27754693</v>
      </c>
      <c r="C28" t="s">
        <v>21</v>
      </c>
      <c r="D28" t="s">
        <v>57</v>
      </c>
      <c r="E28" t="s">
        <v>88</v>
      </c>
      <c r="F28" s="1">
        <v>41087</v>
      </c>
      <c r="G28" s="1">
        <v>41087</v>
      </c>
      <c r="H28" s="1">
        <v>41087</v>
      </c>
      <c r="I28" t="s">
        <v>89</v>
      </c>
      <c r="J28" t="s">
        <v>55</v>
      </c>
      <c r="L28">
        <v>1</v>
      </c>
      <c r="M28">
        <v>1316.61</v>
      </c>
      <c r="N28">
        <v>1316.61</v>
      </c>
      <c r="O28">
        <v>20</v>
      </c>
      <c r="P28">
        <v>263.39</v>
      </c>
      <c r="Q28">
        <v>1580</v>
      </c>
      <c r="R28">
        <v>1</v>
      </c>
    </row>
    <row r="29" spans="1:18">
      <c r="A29" t="s">
        <v>103</v>
      </c>
      <c r="E29">
        <v>20120296</v>
      </c>
      <c r="N29">
        <v>333</v>
      </c>
      <c r="O29">
        <v>20</v>
      </c>
      <c r="P29">
        <v>67</v>
      </c>
      <c r="Q29">
        <v>399</v>
      </c>
    </row>
    <row r="30" spans="1:18">
      <c r="A30" t="s">
        <v>104</v>
      </c>
      <c r="E30" t="s">
        <v>105</v>
      </c>
      <c r="N30">
        <v>99.16</v>
      </c>
      <c r="O30">
        <v>20</v>
      </c>
      <c r="P30">
        <v>19.84</v>
      </c>
      <c r="Q30">
        <v>119</v>
      </c>
    </row>
    <row r="31" spans="1:18">
      <c r="A31" t="s">
        <v>106</v>
      </c>
      <c r="J31" t="s">
        <v>107</v>
      </c>
      <c r="N31">
        <f>Q31/1.2</f>
        <v>645</v>
      </c>
      <c r="O31">
        <v>20</v>
      </c>
      <c r="P31">
        <f>Q31-N31</f>
        <v>129</v>
      </c>
      <c r="Q31">
        <v>774</v>
      </c>
    </row>
    <row r="32" spans="1:18">
      <c r="A32" t="s">
        <v>108</v>
      </c>
      <c r="J32" t="s">
        <v>109</v>
      </c>
      <c r="N32">
        <v>284</v>
      </c>
      <c r="O32">
        <v>20</v>
      </c>
      <c r="P32">
        <v>56.8</v>
      </c>
      <c r="Q32">
        <v>341</v>
      </c>
    </row>
    <row r="33" spans="1:17">
      <c r="A33" t="s">
        <v>110</v>
      </c>
      <c r="N33">
        <v>1732.18</v>
      </c>
      <c r="O33">
        <v>20</v>
      </c>
      <c r="P33">
        <v>346.42</v>
      </c>
      <c r="Q33">
        <v>2078.6</v>
      </c>
    </row>
    <row r="34" spans="1:17">
      <c r="A34" t="s">
        <v>111</v>
      </c>
      <c r="J34" t="s">
        <v>112</v>
      </c>
      <c r="N34">
        <v>31.01</v>
      </c>
      <c r="O34">
        <v>20</v>
      </c>
      <c r="P34">
        <v>154.99</v>
      </c>
      <c r="Q34">
        <v>186</v>
      </c>
    </row>
    <row r="35" spans="1:17">
      <c r="A35" t="s">
        <v>113</v>
      </c>
      <c r="N35">
        <v>5</v>
      </c>
      <c r="O35">
        <v>20</v>
      </c>
      <c r="P35">
        <v>25</v>
      </c>
      <c r="Q35">
        <v>30</v>
      </c>
    </row>
    <row r="37" spans="1:17">
      <c r="N37">
        <f>SUM(N2:N35)</f>
        <v>52811.410000000011</v>
      </c>
      <c r="P37">
        <f>SUM(P2:P35)</f>
        <v>9545.99</v>
      </c>
      <c r="Q37">
        <f>SUM(Q2:Q35)</f>
        <v>62356.6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xSplit="11" ySplit="2" topLeftCell="L13" activePane="bottomRight" state="frozen"/>
      <selection pane="topRight" activeCell="L1" sqref="L1"/>
      <selection pane="bottomLeft" activeCell="A3" sqref="A3"/>
      <selection pane="bottomRight" activeCell="H47" sqref="A1:K144"/>
    </sheetView>
  </sheetViews>
  <sheetFormatPr defaultRowHeight="15"/>
  <cols>
    <col min="2" max="2" width="19" customWidth="1"/>
    <col min="3" max="3" width="10.140625" style="3" bestFit="1" customWidth="1"/>
    <col min="4" max="4" width="13.28515625" style="5" customWidth="1"/>
    <col min="5" max="5" width="11.85546875" style="5" bestFit="1" customWidth="1"/>
    <col min="6" max="6" width="14.140625" style="5" customWidth="1"/>
    <col min="7" max="7" width="13.140625" style="5" customWidth="1"/>
    <col min="8" max="8" width="11.85546875" style="5" bestFit="1" customWidth="1"/>
    <col min="9" max="9" width="10.42578125" bestFit="1" customWidth="1"/>
    <col min="10" max="10" width="9.42578125" bestFit="1" customWidth="1"/>
  </cols>
  <sheetData>
    <row r="1" spans="1:11">
      <c r="A1" t="s">
        <v>114</v>
      </c>
      <c r="B1" t="s">
        <v>115</v>
      </c>
      <c r="C1" s="3" t="s">
        <v>119</v>
      </c>
      <c r="D1" s="5" t="s">
        <v>120</v>
      </c>
      <c r="E1" s="5" t="s">
        <v>121</v>
      </c>
      <c r="F1" s="5" t="s">
        <v>116</v>
      </c>
      <c r="G1" s="5" t="s">
        <v>117</v>
      </c>
      <c r="H1" s="5" t="s">
        <v>118</v>
      </c>
      <c r="I1" s="5" t="s">
        <v>116</v>
      </c>
    </row>
    <row r="2" spans="1:11">
      <c r="D2" s="5">
        <f>SUM(D3:D1000)</f>
        <v>77081</v>
      </c>
      <c r="E2" s="5">
        <f t="shared" ref="E2:H2" si="0">SUM(E3:E1000)</f>
        <v>1445</v>
      </c>
      <c r="F2" s="5">
        <f t="shared" si="0"/>
        <v>64234.166666666657</v>
      </c>
      <c r="G2" s="5">
        <f t="shared" si="0"/>
        <v>12846.833333333332</v>
      </c>
      <c r="H2" s="5">
        <f t="shared" si="0"/>
        <v>202.3</v>
      </c>
      <c r="J2" s="6">
        <f>G2/F2</f>
        <v>0.2</v>
      </c>
      <c r="K2" s="6">
        <f>H2/E2</f>
        <v>0.14000000000000001</v>
      </c>
    </row>
    <row r="3" spans="1:11">
      <c r="B3" t="s">
        <v>113</v>
      </c>
      <c r="C3" s="3">
        <v>41170</v>
      </c>
      <c r="D3" s="5">
        <f>F3*1.2</f>
        <v>90</v>
      </c>
      <c r="F3" s="5">
        <f>90-15</f>
        <v>75</v>
      </c>
      <c r="G3" s="5">
        <v>15</v>
      </c>
    </row>
    <row r="4" spans="1:11">
      <c r="B4" t="s">
        <v>113</v>
      </c>
      <c r="C4" s="3">
        <v>41170</v>
      </c>
      <c r="D4" s="5">
        <v>100</v>
      </c>
      <c r="F4" s="5">
        <f>D4/1.2</f>
        <v>83.333333333333343</v>
      </c>
      <c r="G4" s="5">
        <f>D4-F4</f>
        <v>16.666666666666657</v>
      </c>
    </row>
    <row r="5" spans="1:11">
      <c r="B5" t="s">
        <v>122</v>
      </c>
      <c r="C5" s="3">
        <v>41149</v>
      </c>
      <c r="D5" s="5">
        <f>F5*1.2</f>
        <v>27</v>
      </c>
      <c r="F5" s="5">
        <v>22.5</v>
      </c>
      <c r="G5" s="5">
        <v>4.5</v>
      </c>
    </row>
    <row r="6" spans="1:11">
      <c r="B6" t="s">
        <v>123</v>
      </c>
      <c r="C6" s="3">
        <v>41130</v>
      </c>
      <c r="D6" s="5">
        <v>2362</v>
      </c>
      <c r="F6" s="5">
        <f>D6/1.2</f>
        <v>1968.3333333333335</v>
      </c>
      <c r="G6" s="5">
        <f>D6-F6</f>
        <v>393.66666666666652</v>
      </c>
    </row>
    <row r="7" spans="1:11">
      <c r="B7" t="s">
        <v>124</v>
      </c>
      <c r="C7" s="3">
        <v>41139</v>
      </c>
      <c r="D7" s="5">
        <v>192</v>
      </c>
      <c r="F7" s="5">
        <f t="shared" ref="F7:F29" si="1">D7/1.2</f>
        <v>160</v>
      </c>
      <c r="G7" s="5">
        <f t="shared" ref="G7:G29" si="2">D7-F7</f>
        <v>32</v>
      </c>
      <c r="I7" s="4"/>
      <c r="J7" s="4"/>
    </row>
    <row r="8" spans="1:11">
      <c r="B8" t="s">
        <v>125</v>
      </c>
      <c r="C8" s="3">
        <v>41139</v>
      </c>
      <c r="D8" s="5">
        <v>497</v>
      </c>
      <c r="F8" s="5">
        <f t="shared" si="1"/>
        <v>414.16666666666669</v>
      </c>
      <c r="G8" s="5">
        <f t="shared" si="2"/>
        <v>82.833333333333314</v>
      </c>
      <c r="I8" s="4"/>
      <c r="J8" s="4"/>
    </row>
    <row r="9" spans="1:11">
      <c r="B9" t="s">
        <v>126</v>
      </c>
      <c r="C9" s="3">
        <v>41123</v>
      </c>
      <c r="D9" s="5">
        <v>131</v>
      </c>
      <c r="F9" s="5">
        <f t="shared" si="1"/>
        <v>109.16666666666667</v>
      </c>
      <c r="G9" s="5">
        <f t="shared" si="2"/>
        <v>21.833333333333329</v>
      </c>
      <c r="I9" s="4"/>
      <c r="J9" s="4"/>
    </row>
    <row r="10" spans="1:11">
      <c r="B10" t="s">
        <v>125</v>
      </c>
      <c r="C10" s="3">
        <v>41115</v>
      </c>
      <c r="D10" s="5">
        <v>20</v>
      </c>
      <c r="F10" s="5">
        <f t="shared" si="1"/>
        <v>16.666666666666668</v>
      </c>
      <c r="G10" s="5">
        <f t="shared" si="2"/>
        <v>3.3333333333333321</v>
      </c>
      <c r="I10" s="4"/>
      <c r="J10" s="4"/>
    </row>
    <row r="11" spans="1:11">
      <c r="B11" t="s">
        <v>127</v>
      </c>
      <c r="C11" s="3">
        <v>41152</v>
      </c>
      <c r="D11" s="5">
        <v>155</v>
      </c>
      <c r="F11" s="5">
        <f t="shared" si="1"/>
        <v>129.16666666666669</v>
      </c>
      <c r="G11" s="5">
        <f t="shared" si="2"/>
        <v>25.833333333333314</v>
      </c>
      <c r="I11" s="4"/>
      <c r="J11" s="4"/>
    </row>
    <row r="12" spans="1:11">
      <c r="B12" t="s">
        <v>128</v>
      </c>
      <c r="C12" s="3">
        <v>41129</v>
      </c>
      <c r="F12" s="5">
        <f t="shared" si="1"/>
        <v>0</v>
      </c>
      <c r="G12" s="5">
        <f t="shared" si="2"/>
        <v>0</v>
      </c>
      <c r="I12" s="4">
        <v>780</v>
      </c>
      <c r="J12" s="4"/>
    </row>
    <row r="13" spans="1:11">
      <c r="B13" t="s">
        <v>122</v>
      </c>
      <c r="C13" s="3">
        <v>41151</v>
      </c>
      <c r="D13" s="5">
        <v>282</v>
      </c>
      <c r="F13" s="5">
        <f t="shared" si="1"/>
        <v>235</v>
      </c>
      <c r="G13" s="5">
        <f t="shared" si="2"/>
        <v>47</v>
      </c>
      <c r="I13" s="4"/>
      <c r="J13" s="4"/>
    </row>
    <row r="14" spans="1:11">
      <c r="B14" t="s">
        <v>129</v>
      </c>
      <c r="C14" s="3">
        <v>41122</v>
      </c>
      <c r="D14" s="5">
        <v>300</v>
      </c>
      <c r="F14" s="5">
        <f t="shared" si="1"/>
        <v>250</v>
      </c>
      <c r="G14" s="5">
        <f t="shared" si="2"/>
        <v>50</v>
      </c>
      <c r="I14" s="4">
        <v>450</v>
      </c>
      <c r="J14" s="4"/>
    </row>
    <row r="15" spans="1:11">
      <c r="B15" t="s">
        <v>111</v>
      </c>
      <c r="C15" s="3">
        <v>41110</v>
      </c>
      <c r="D15" s="5">
        <v>48</v>
      </c>
      <c r="F15" s="5">
        <f t="shared" si="1"/>
        <v>40</v>
      </c>
      <c r="G15" s="5">
        <f t="shared" si="2"/>
        <v>8</v>
      </c>
      <c r="I15" s="4"/>
      <c r="J15" s="4"/>
    </row>
    <row r="16" spans="1:11">
      <c r="B16" t="s">
        <v>130</v>
      </c>
      <c r="C16" s="3">
        <v>41145</v>
      </c>
      <c r="D16" s="5">
        <v>320</v>
      </c>
      <c r="F16" s="5">
        <f t="shared" si="1"/>
        <v>266.66666666666669</v>
      </c>
      <c r="G16" s="5">
        <f t="shared" si="2"/>
        <v>53.333333333333314</v>
      </c>
      <c r="I16" s="4"/>
      <c r="J16" s="4"/>
    </row>
    <row r="17" spans="2:10">
      <c r="B17" t="s">
        <v>131</v>
      </c>
      <c r="C17" s="3">
        <v>41094</v>
      </c>
      <c r="D17" s="5">
        <v>648</v>
      </c>
      <c r="F17" s="5">
        <f t="shared" si="1"/>
        <v>540</v>
      </c>
      <c r="G17" s="5">
        <f t="shared" si="2"/>
        <v>108</v>
      </c>
      <c r="I17" s="4"/>
      <c r="J17" s="4"/>
    </row>
    <row r="18" spans="2:10">
      <c r="B18" t="s">
        <v>111</v>
      </c>
      <c r="C18" s="3">
        <v>40998</v>
      </c>
      <c r="D18" s="5">
        <v>326</v>
      </c>
      <c r="F18" s="5">
        <f t="shared" si="1"/>
        <v>271.66666666666669</v>
      </c>
      <c r="G18" s="5">
        <f t="shared" si="2"/>
        <v>54.333333333333314</v>
      </c>
      <c r="I18" s="4"/>
      <c r="J18" s="4"/>
    </row>
    <row r="19" spans="2:10">
      <c r="B19" t="s">
        <v>132</v>
      </c>
      <c r="C19" s="3">
        <v>41145</v>
      </c>
      <c r="D19" s="5">
        <v>327</v>
      </c>
      <c r="F19" s="5">
        <f t="shared" si="1"/>
        <v>272.5</v>
      </c>
      <c r="G19" s="5">
        <f t="shared" si="2"/>
        <v>54.5</v>
      </c>
      <c r="I19" s="4"/>
      <c r="J19" s="4"/>
    </row>
    <row r="20" spans="2:10">
      <c r="B20" t="s">
        <v>133</v>
      </c>
      <c r="C20" s="3">
        <v>41165</v>
      </c>
      <c r="E20" s="5">
        <v>1068</v>
      </c>
      <c r="F20" s="5">
        <f t="shared" si="1"/>
        <v>0</v>
      </c>
      <c r="G20" s="5">
        <f t="shared" si="2"/>
        <v>0</v>
      </c>
      <c r="H20" s="5">
        <f>E20*0.14</f>
        <v>149.52000000000001</v>
      </c>
      <c r="I20" s="4"/>
      <c r="J20" s="4"/>
    </row>
    <row r="21" spans="2:10">
      <c r="B21" t="s">
        <v>125</v>
      </c>
      <c r="C21" s="3">
        <v>41195</v>
      </c>
      <c r="D21" s="5">
        <v>80</v>
      </c>
      <c r="F21" s="5">
        <f t="shared" si="1"/>
        <v>66.666666666666671</v>
      </c>
      <c r="G21" s="5">
        <f t="shared" si="2"/>
        <v>13.333333333333329</v>
      </c>
      <c r="I21" s="4"/>
      <c r="J21" s="4"/>
    </row>
    <row r="22" spans="2:10">
      <c r="B22" t="s">
        <v>104</v>
      </c>
      <c r="C22" s="3">
        <v>41122</v>
      </c>
      <c r="D22" s="5">
        <v>559</v>
      </c>
      <c r="F22" s="5">
        <f t="shared" si="1"/>
        <v>465.83333333333337</v>
      </c>
      <c r="G22" s="5">
        <f t="shared" si="2"/>
        <v>93.166666666666629</v>
      </c>
      <c r="I22" s="4"/>
      <c r="J22" s="4"/>
    </row>
    <row r="23" spans="2:10">
      <c r="B23" t="s">
        <v>134</v>
      </c>
      <c r="C23" s="3">
        <v>41135</v>
      </c>
      <c r="D23" s="5">
        <v>718</v>
      </c>
      <c r="F23" s="5">
        <f t="shared" si="1"/>
        <v>598.33333333333337</v>
      </c>
      <c r="G23" s="5">
        <f t="shared" si="2"/>
        <v>119.66666666666663</v>
      </c>
      <c r="I23" s="4"/>
      <c r="J23" s="4"/>
    </row>
    <row r="24" spans="2:10">
      <c r="B24" t="s">
        <v>135</v>
      </c>
      <c r="C24" s="3">
        <v>41092</v>
      </c>
      <c r="D24" s="5">
        <v>2582</v>
      </c>
      <c r="F24" s="5">
        <f t="shared" si="1"/>
        <v>2151.666666666667</v>
      </c>
      <c r="G24" s="5">
        <f t="shared" si="2"/>
        <v>430.33333333333303</v>
      </c>
    </row>
    <row r="25" spans="2:10">
      <c r="B25" t="s">
        <v>136</v>
      </c>
      <c r="C25" s="3">
        <v>41092</v>
      </c>
      <c r="D25" s="5">
        <v>390</v>
      </c>
      <c r="F25" s="5">
        <f t="shared" si="1"/>
        <v>325</v>
      </c>
      <c r="G25" s="5">
        <f t="shared" si="2"/>
        <v>65</v>
      </c>
    </row>
    <row r="26" spans="2:10">
      <c r="B26" t="s">
        <v>113</v>
      </c>
      <c r="C26" s="3">
        <v>41108</v>
      </c>
      <c r="D26" s="5">
        <v>30</v>
      </c>
      <c r="F26" s="5">
        <f t="shared" si="1"/>
        <v>25</v>
      </c>
      <c r="G26" s="5">
        <f t="shared" si="2"/>
        <v>5</v>
      </c>
    </row>
    <row r="27" spans="2:10">
      <c r="B27" t="s">
        <v>113</v>
      </c>
      <c r="C27" s="3">
        <v>41108</v>
      </c>
      <c r="D27" s="5">
        <v>100</v>
      </c>
      <c r="F27" s="5">
        <f t="shared" si="1"/>
        <v>83.333333333333343</v>
      </c>
      <c r="G27" s="5">
        <f t="shared" si="2"/>
        <v>16.666666666666657</v>
      </c>
    </row>
    <row r="28" spans="2:10">
      <c r="B28" t="s">
        <v>125</v>
      </c>
      <c r="C28" s="3">
        <v>41096</v>
      </c>
      <c r="D28" s="5">
        <v>75</v>
      </c>
      <c r="F28" s="5">
        <f t="shared" si="1"/>
        <v>62.5</v>
      </c>
      <c r="G28" s="5">
        <f t="shared" si="2"/>
        <v>12.5</v>
      </c>
    </row>
    <row r="29" spans="2:10">
      <c r="B29" t="s">
        <v>137</v>
      </c>
      <c r="C29" s="3">
        <v>41108</v>
      </c>
      <c r="F29" s="5">
        <f t="shared" si="1"/>
        <v>0</v>
      </c>
      <c r="G29" s="5">
        <f t="shared" si="2"/>
        <v>0</v>
      </c>
      <c r="I29">
        <v>120</v>
      </c>
    </row>
    <row r="30" spans="2:10">
      <c r="B30" t="s">
        <v>113</v>
      </c>
      <c r="C30" s="3">
        <v>41094</v>
      </c>
      <c r="D30" s="5">
        <v>30</v>
      </c>
      <c r="F30" s="5">
        <f t="shared" ref="F30:F93" si="3">D30/1.2</f>
        <v>25</v>
      </c>
      <c r="G30" s="5">
        <f t="shared" ref="G30:G93" si="4">D30-F30</f>
        <v>5</v>
      </c>
    </row>
    <row r="31" spans="2:10">
      <c r="B31" t="s">
        <v>111</v>
      </c>
      <c r="C31" s="3">
        <v>41094</v>
      </c>
      <c r="D31" s="5">
        <v>287</v>
      </c>
      <c r="F31" s="5">
        <f t="shared" si="3"/>
        <v>239.16666666666669</v>
      </c>
      <c r="G31" s="5">
        <f t="shared" si="4"/>
        <v>47.833333333333314</v>
      </c>
    </row>
    <row r="32" spans="2:10">
      <c r="B32" t="s">
        <v>138</v>
      </c>
      <c r="C32" s="3">
        <v>41129</v>
      </c>
      <c r="F32" s="5">
        <f t="shared" si="3"/>
        <v>0</v>
      </c>
      <c r="G32" s="5">
        <f t="shared" si="4"/>
        <v>0</v>
      </c>
      <c r="I32">
        <v>180</v>
      </c>
    </row>
    <row r="33" spans="2:9">
      <c r="B33" t="s">
        <v>139</v>
      </c>
      <c r="C33" s="3">
        <v>41128</v>
      </c>
      <c r="D33" s="5">
        <v>6564</v>
      </c>
      <c r="F33" s="5">
        <f t="shared" si="3"/>
        <v>5470</v>
      </c>
      <c r="G33" s="5">
        <f t="shared" si="4"/>
        <v>1094</v>
      </c>
    </row>
    <row r="34" spans="2:9">
      <c r="B34" t="s">
        <v>140</v>
      </c>
      <c r="C34" s="3">
        <v>41150</v>
      </c>
      <c r="E34" s="5">
        <f>226+151</f>
        <v>377</v>
      </c>
      <c r="F34" s="5">
        <f t="shared" si="3"/>
        <v>0</v>
      </c>
      <c r="G34" s="5">
        <f t="shared" si="4"/>
        <v>0</v>
      </c>
      <c r="H34" s="5">
        <f>E34*0.14</f>
        <v>52.780000000000008</v>
      </c>
      <c r="I34">
        <v>65</v>
      </c>
    </row>
    <row r="35" spans="2:9">
      <c r="B35" t="s">
        <v>141</v>
      </c>
      <c r="C35" s="3">
        <v>41163</v>
      </c>
      <c r="D35" s="5">
        <v>179</v>
      </c>
      <c r="F35" s="5">
        <f t="shared" si="3"/>
        <v>149.16666666666669</v>
      </c>
      <c r="G35" s="5">
        <f t="shared" si="4"/>
        <v>29.833333333333314</v>
      </c>
    </row>
    <row r="36" spans="2:9">
      <c r="B36" t="s">
        <v>141</v>
      </c>
      <c r="C36" s="3">
        <v>41163</v>
      </c>
      <c r="D36" s="5">
        <v>179</v>
      </c>
      <c r="F36" s="5">
        <f t="shared" si="3"/>
        <v>149.16666666666669</v>
      </c>
      <c r="G36" s="5">
        <f t="shared" si="4"/>
        <v>29.833333333333314</v>
      </c>
    </row>
    <row r="37" spans="2:9">
      <c r="B37" t="s">
        <v>141</v>
      </c>
      <c r="C37" s="3">
        <v>41163</v>
      </c>
      <c r="D37" s="5">
        <v>179</v>
      </c>
      <c r="F37" s="5">
        <f t="shared" si="3"/>
        <v>149.16666666666669</v>
      </c>
      <c r="G37" s="5">
        <f t="shared" si="4"/>
        <v>29.833333333333314</v>
      </c>
    </row>
    <row r="38" spans="2:9">
      <c r="B38" t="s">
        <v>141</v>
      </c>
      <c r="C38" s="3">
        <v>41170</v>
      </c>
      <c r="D38" s="5">
        <v>108</v>
      </c>
      <c r="F38" s="5">
        <f t="shared" si="3"/>
        <v>90</v>
      </c>
      <c r="G38" s="5">
        <f t="shared" si="4"/>
        <v>18</v>
      </c>
    </row>
    <row r="39" spans="2:9">
      <c r="B39" t="s">
        <v>141</v>
      </c>
      <c r="C39" s="3">
        <v>41170</v>
      </c>
      <c r="D39" s="5">
        <v>228</v>
      </c>
      <c r="F39" s="5">
        <f t="shared" si="3"/>
        <v>190</v>
      </c>
      <c r="G39" s="5">
        <f t="shared" si="4"/>
        <v>38</v>
      </c>
    </row>
    <row r="40" spans="2:9">
      <c r="B40" t="s">
        <v>141</v>
      </c>
      <c r="C40" s="3">
        <v>41163</v>
      </c>
      <c r="D40" s="5">
        <v>179</v>
      </c>
      <c r="F40" s="5">
        <f t="shared" ref="F40:F48" si="5">D40/1.2</f>
        <v>149.16666666666669</v>
      </c>
      <c r="G40" s="5">
        <f t="shared" ref="G40:G48" si="6">D40-F40</f>
        <v>29.833333333333314</v>
      </c>
    </row>
    <row r="41" spans="2:9">
      <c r="B41" t="s">
        <v>141</v>
      </c>
      <c r="C41" s="3">
        <v>41164</v>
      </c>
      <c r="D41" s="5">
        <v>228</v>
      </c>
      <c r="F41" s="5">
        <f t="shared" si="5"/>
        <v>190</v>
      </c>
      <c r="G41" s="5">
        <f t="shared" si="6"/>
        <v>38</v>
      </c>
    </row>
    <row r="42" spans="2:9">
      <c r="B42" t="s">
        <v>142</v>
      </c>
      <c r="C42" s="3">
        <v>41162</v>
      </c>
      <c r="D42" s="5">
        <v>39000</v>
      </c>
      <c r="F42" s="5">
        <f t="shared" si="5"/>
        <v>32500</v>
      </c>
      <c r="G42" s="5">
        <f t="shared" si="6"/>
        <v>6500</v>
      </c>
    </row>
    <row r="43" spans="2:9">
      <c r="B43" t="s">
        <v>143</v>
      </c>
      <c r="C43" s="3">
        <v>41129</v>
      </c>
      <c r="D43" s="5">
        <v>2707</v>
      </c>
      <c r="F43" s="5">
        <f t="shared" si="5"/>
        <v>2255.8333333333335</v>
      </c>
      <c r="G43" s="5">
        <f t="shared" si="6"/>
        <v>451.16666666666652</v>
      </c>
    </row>
    <row r="44" spans="2:9">
      <c r="B44" t="s">
        <v>144</v>
      </c>
      <c r="C44" s="3">
        <v>41172</v>
      </c>
      <c r="D44" s="5">
        <v>1775</v>
      </c>
      <c r="F44" s="5">
        <f t="shared" si="5"/>
        <v>1479.1666666666667</v>
      </c>
      <c r="G44" s="5">
        <f t="shared" si="6"/>
        <v>295.83333333333326</v>
      </c>
    </row>
    <row r="45" spans="2:9">
      <c r="B45" t="s">
        <v>145</v>
      </c>
      <c r="C45" s="3">
        <v>41180</v>
      </c>
      <c r="D45" s="5">
        <v>8999</v>
      </c>
      <c r="F45" s="5">
        <f t="shared" si="5"/>
        <v>7499.166666666667</v>
      </c>
      <c r="G45" s="5">
        <f t="shared" si="6"/>
        <v>1499.833333333333</v>
      </c>
    </row>
    <row r="46" spans="2:9">
      <c r="B46" t="s">
        <v>146</v>
      </c>
      <c r="C46" s="3">
        <v>41166</v>
      </c>
      <c r="D46" s="5">
        <v>2999</v>
      </c>
      <c r="F46" s="5">
        <f t="shared" si="5"/>
        <v>2499.166666666667</v>
      </c>
      <c r="G46" s="5">
        <f t="shared" si="6"/>
        <v>499.83333333333303</v>
      </c>
    </row>
    <row r="47" spans="2:9">
      <c r="B47" t="s">
        <v>147</v>
      </c>
      <c r="C47" s="3">
        <v>41108</v>
      </c>
      <c r="F47" s="5">
        <f t="shared" si="5"/>
        <v>0</v>
      </c>
      <c r="G47" s="5">
        <f t="shared" si="6"/>
        <v>0</v>
      </c>
      <c r="I47">
        <v>800</v>
      </c>
    </row>
    <row r="48" spans="2:9">
      <c r="B48" t="s">
        <v>148</v>
      </c>
      <c r="C48" s="3">
        <v>41152</v>
      </c>
      <c r="D48" s="5">
        <v>101</v>
      </c>
      <c r="F48" s="5">
        <f t="shared" si="5"/>
        <v>84.166666666666671</v>
      </c>
      <c r="G48" s="5">
        <f t="shared" si="6"/>
        <v>16.833333333333329</v>
      </c>
    </row>
    <row r="49" spans="2:7">
      <c r="B49" t="s">
        <v>149</v>
      </c>
      <c r="C49" s="3">
        <v>41091</v>
      </c>
      <c r="D49" s="5">
        <v>264</v>
      </c>
      <c r="F49" s="5">
        <f t="shared" si="3"/>
        <v>220</v>
      </c>
      <c r="G49" s="5">
        <f t="shared" si="4"/>
        <v>44</v>
      </c>
    </row>
    <row r="50" spans="2:7">
      <c r="B50" t="s">
        <v>149</v>
      </c>
      <c r="C50" s="3">
        <v>41122</v>
      </c>
      <c r="D50" s="5">
        <v>264</v>
      </c>
      <c r="F50" s="5">
        <f t="shared" si="3"/>
        <v>220</v>
      </c>
      <c r="G50" s="5">
        <f t="shared" si="4"/>
        <v>44</v>
      </c>
    </row>
    <row r="51" spans="2:7">
      <c r="B51" t="s">
        <v>149</v>
      </c>
      <c r="C51" s="3">
        <v>41153</v>
      </c>
      <c r="D51" s="5">
        <v>264</v>
      </c>
      <c r="F51" s="5">
        <f t="shared" si="3"/>
        <v>220</v>
      </c>
      <c r="G51" s="5">
        <f t="shared" si="4"/>
        <v>44</v>
      </c>
    </row>
    <row r="52" spans="2:7">
      <c r="B52" t="s">
        <v>150</v>
      </c>
      <c r="C52" s="3">
        <v>41115</v>
      </c>
      <c r="D52" s="5">
        <v>1068</v>
      </c>
      <c r="F52" s="5">
        <f t="shared" si="3"/>
        <v>890</v>
      </c>
      <c r="G52" s="5">
        <f t="shared" si="4"/>
        <v>178</v>
      </c>
    </row>
    <row r="53" spans="2:7">
      <c r="B53" t="s">
        <v>150</v>
      </c>
      <c r="C53" s="3">
        <v>41146</v>
      </c>
      <c r="D53" s="5">
        <v>761</v>
      </c>
      <c r="F53" s="5">
        <f t="shared" si="3"/>
        <v>634.16666666666674</v>
      </c>
      <c r="G53" s="5">
        <f t="shared" si="4"/>
        <v>126.83333333333326</v>
      </c>
    </row>
    <row r="54" spans="2:7">
      <c r="B54" t="s">
        <v>150</v>
      </c>
      <c r="C54" s="3">
        <v>41177</v>
      </c>
      <c r="D54" s="5">
        <v>559</v>
      </c>
      <c r="F54" s="5">
        <f t="shared" si="3"/>
        <v>465.83333333333337</v>
      </c>
      <c r="G54" s="5">
        <f t="shared" si="4"/>
        <v>93.166666666666629</v>
      </c>
    </row>
    <row r="55" spans="2:7">
      <c r="B55" t="s">
        <v>150</v>
      </c>
      <c r="C55" s="3">
        <v>41149</v>
      </c>
      <c r="D55" s="5">
        <v>-75</v>
      </c>
      <c r="F55" s="5">
        <f t="shared" si="3"/>
        <v>-62.5</v>
      </c>
      <c r="G55" s="5">
        <f t="shared" si="4"/>
        <v>-12.5</v>
      </c>
    </row>
    <row r="56" spans="2:7">
      <c r="B56" t="s">
        <v>150</v>
      </c>
      <c r="C56" s="3">
        <v>41201</v>
      </c>
      <c r="D56" s="5">
        <v>-125</v>
      </c>
      <c r="F56" s="5">
        <f t="shared" si="3"/>
        <v>-104.16666666666667</v>
      </c>
      <c r="G56" s="5">
        <f t="shared" si="4"/>
        <v>-20.833333333333329</v>
      </c>
    </row>
    <row r="57" spans="2:7">
      <c r="F57" s="5">
        <f t="shared" si="3"/>
        <v>0</v>
      </c>
      <c r="G57" s="5">
        <f t="shared" si="4"/>
        <v>0</v>
      </c>
    </row>
    <row r="58" spans="2:7">
      <c r="F58" s="5">
        <f t="shared" si="3"/>
        <v>0</v>
      </c>
      <c r="G58" s="5">
        <f t="shared" si="4"/>
        <v>0</v>
      </c>
    </row>
    <row r="59" spans="2:7">
      <c r="F59" s="5">
        <f t="shared" si="3"/>
        <v>0</v>
      </c>
      <c r="G59" s="5">
        <f t="shared" si="4"/>
        <v>0</v>
      </c>
    </row>
    <row r="60" spans="2:7">
      <c r="F60" s="5">
        <f t="shared" si="3"/>
        <v>0</v>
      </c>
      <c r="G60" s="5">
        <f t="shared" si="4"/>
        <v>0</v>
      </c>
    </row>
    <row r="61" spans="2:7">
      <c r="F61" s="5">
        <f t="shared" si="3"/>
        <v>0</v>
      </c>
      <c r="G61" s="5">
        <f t="shared" si="4"/>
        <v>0</v>
      </c>
    </row>
    <row r="62" spans="2:7">
      <c r="F62" s="5">
        <f t="shared" si="3"/>
        <v>0</v>
      </c>
      <c r="G62" s="5">
        <f t="shared" si="4"/>
        <v>0</v>
      </c>
    </row>
    <row r="63" spans="2:7">
      <c r="F63" s="5">
        <f t="shared" si="3"/>
        <v>0</v>
      </c>
      <c r="G63" s="5">
        <f t="shared" si="4"/>
        <v>0</v>
      </c>
    </row>
    <row r="64" spans="2:7">
      <c r="F64" s="5">
        <f t="shared" si="3"/>
        <v>0</v>
      </c>
      <c r="G64" s="5">
        <f t="shared" si="4"/>
        <v>0</v>
      </c>
    </row>
    <row r="65" spans="6:7">
      <c r="F65" s="5">
        <f t="shared" si="3"/>
        <v>0</v>
      </c>
      <c r="G65" s="5">
        <f t="shared" si="4"/>
        <v>0</v>
      </c>
    </row>
    <row r="66" spans="6:7">
      <c r="F66" s="5">
        <f t="shared" si="3"/>
        <v>0</v>
      </c>
      <c r="G66" s="5">
        <f t="shared" si="4"/>
        <v>0</v>
      </c>
    </row>
    <row r="67" spans="6:7">
      <c r="F67" s="5">
        <f t="shared" si="3"/>
        <v>0</v>
      </c>
      <c r="G67" s="5">
        <f t="shared" si="4"/>
        <v>0</v>
      </c>
    </row>
    <row r="68" spans="6:7">
      <c r="F68" s="5">
        <f t="shared" si="3"/>
        <v>0</v>
      </c>
      <c r="G68" s="5">
        <f t="shared" si="4"/>
        <v>0</v>
      </c>
    </row>
    <row r="69" spans="6:7">
      <c r="F69" s="5">
        <f t="shared" si="3"/>
        <v>0</v>
      </c>
      <c r="G69" s="5">
        <f t="shared" si="4"/>
        <v>0</v>
      </c>
    </row>
    <row r="70" spans="6:7">
      <c r="F70" s="5">
        <f t="shared" si="3"/>
        <v>0</v>
      </c>
      <c r="G70" s="5">
        <f t="shared" si="4"/>
        <v>0</v>
      </c>
    </row>
    <row r="71" spans="6:7">
      <c r="F71" s="5">
        <f t="shared" si="3"/>
        <v>0</v>
      </c>
      <c r="G71" s="5">
        <f t="shared" si="4"/>
        <v>0</v>
      </c>
    </row>
    <row r="72" spans="6:7">
      <c r="F72" s="5">
        <f t="shared" si="3"/>
        <v>0</v>
      </c>
      <c r="G72" s="5">
        <f t="shared" si="4"/>
        <v>0</v>
      </c>
    </row>
    <row r="73" spans="6:7">
      <c r="F73" s="5">
        <f t="shared" si="3"/>
        <v>0</v>
      </c>
      <c r="G73" s="5">
        <f t="shared" si="4"/>
        <v>0</v>
      </c>
    </row>
    <row r="74" spans="6:7">
      <c r="F74" s="5">
        <f t="shared" si="3"/>
        <v>0</v>
      </c>
      <c r="G74" s="5">
        <f t="shared" si="4"/>
        <v>0</v>
      </c>
    </row>
    <row r="75" spans="6:7">
      <c r="F75" s="5">
        <f t="shared" si="3"/>
        <v>0</v>
      </c>
      <c r="G75" s="5">
        <f t="shared" si="4"/>
        <v>0</v>
      </c>
    </row>
    <row r="76" spans="6:7">
      <c r="F76" s="5">
        <f t="shared" si="3"/>
        <v>0</v>
      </c>
      <c r="G76" s="5">
        <f t="shared" si="4"/>
        <v>0</v>
      </c>
    </row>
    <row r="77" spans="6:7">
      <c r="F77" s="5">
        <f t="shared" si="3"/>
        <v>0</v>
      </c>
      <c r="G77" s="5">
        <f t="shared" si="4"/>
        <v>0</v>
      </c>
    </row>
    <row r="78" spans="6:7">
      <c r="F78" s="5">
        <f t="shared" si="3"/>
        <v>0</v>
      </c>
      <c r="G78" s="5">
        <f t="shared" si="4"/>
        <v>0</v>
      </c>
    </row>
    <row r="79" spans="6:7">
      <c r="F79" s="5">
        <f t="shared" si="3"/>
        <v>0</v>
      </c>
      <c r="G79" s="5">
        <f t="shared" si="4"/>
        <v>0</v>
      </c>
    </row>
    <row r="80" spans="6:7">
      <c r="F80" s="5">
        <f t="shared" si="3"/>
        <v>0</v>
      </c>
      <c r="G80" s="5">
        <f t="shared" si="4"/>
        <v>0</v>
      </c>
    </row>
    <row r="81" spans="6:7">
      <c r="F81" s="5">
        <f t="shared" si="3"/>
        <v>0</v>
      </c>
      <c r="G81" s="5">
        <f t="shared" si="4"/>
        <v>0</v>
      </c>
    </row>
    <row r="82" spans="6:7">
      <c r="F82" s="5">
        <f t="shared" si="3"/>
        <v>0</v>
      </c>
      <c r="G82" s="5">
        <f t="shared" si="4"/>
        <v>0</v>
      </c>
    </row>
    <row r="83" spans="6:7">
      <c r="F83" s="5">
        <f t="shared" si="3"/>
        <v>0</v>
      </c>
      <c r="G83" s="5">
        <f t="shared" si="4"/>
        <v>0</v>
      </c>
    </row>
    <row r="84" spans="6:7">
      <c r="F84" s="5">
        <f t="shared" si="3"/>
        <v>0</v>
      </c>
      <c r="G84" s="5">
        <f t="shared" si="4"/>
        <v>0</v>
      </c>
    </row>
    <row r="85" spans="6:7">
      <c r="F85" s="5">
        <f t="shared" si="3"/>
        <v>0</v>
      </c>
      <c r="G85" s="5">
        <f t="shared" si="4"/>
        <v>0</v>
      </c>
    </row>
    <row r="86" spans="6:7">
      <c r="F86" s="5">
        <f t="shared" si="3"/>
        <v>0</v>
      </c>
      <c r="G86" s="5">
        <f t="shared" si="4"/>
        <v>0</v>
      </c>
    </row>
    <row r="87" spans="6:7">
      <c r="F87" s="5">
        <f t="shared" si="3"/>
        <v>0</v>
      </c>
      <c r="G87" s="5">
        <f t="shared" si="4"/>
        <v>0</v>
      </c>
    </row>
    <row r="88" spans="6:7">
      <c r="F88" s="5">
        <f t="shared" si="3"/>
        <v>0</v>
      </c>
      <c r="G88" s="5">
        <f t="shared" si="4"/>
        <v>0</v>
      </c>
    </row>
    <row r="89" spans="6:7">
      <c r="F89" s="5">
        <f t="shared" si="3"/>
        <v>0</v>
      </c>
      <c r="G89" s="5">
        <f t="shared" si="4"/>
        <v>0</v>
      </c>
    </row>
    <row r="90" spans="6:7">
      <c r="F90" s="5">
        <f t="shared" si="3"/>
        <v>0</v>
      </c>
      <c r="G90" s="5">
        <f t="shared" si="4"/>
        <v>0</v>
      </c>
    </row>
    <row r="91" spans="6:7">
      <c r="F91" s="5">
        <f t="shared" si="3"/>
        <v>0</v>
      </c>
      <c r="G91" s="5">
        <f t="shared" si="4"/>
        <v>0</v>
      </c>
    </row>
    <row r="92" spans="6:7">
      <c r="F92" s="5">
        <f t="shared" si="3"/>
        <v>0</v>
      </c>
      <c r="G92" s="5">
        <f t="shared" si="4"/>
        <v>0</v>
      </c>
    </row>
    <row r="93" spans="6:7">
      <c r="F93" s="5">
        <f t="shared" si="3"/>
        <v>0</v>
      </c>
      <c r="G93" s="5">
        <f t="shared" si="4"/>
        <v>0</v>
      </c>
    </row>
    <row r="94" spans="6:7">
      <c r="F94" s="5">
        <f t="shared" ref="F94:F144" si="7">D94/1.2</f>
        <v>0</v>
      </c>
      <c r="G94" s="5">
        <f t="shared" ref="G94:G144" si="8">D94-F94</f>
        <v>0</v>
      </c>
    </row>
    <row r="95" spans="6:7">
      <c r="F95" s="5">
        <f t="shared" si="7"/>
        <v>0</v>
      </c>
      <c r="G95" s="5">
        <f t="shared" si="8"/>
        <v>0</v>
      </c>
    </row>
    <row r="96" spans="6:7">
      <c r="F96" s="5">
        <f t="shared" si="7"/>
        <v>0</v>
      </c>
      <c r="G96" s="5">
        <f t="shared" si="8"/>
        <v>0</v>
      </c>
    </row>
    <row r="97" spans="6:7">
      <c r="F97" s="5">
        <f t="shared" si="7"/>
        <v>0</v>
      </c>
      <c r="G97" s="5">
        <f t="shared" si="8"/>
        <v>0</v>
      </c>
    </row>
    <row r="98" spans="6:7">
      <c r="F98" s="5">
        <f t="shared" si="7"/>
        <v>0</v>
      </c>
      <c r="G98" s="5">
        <f t="shared" si="8"/>
        <v>0</v>
      </c>
    </row>
    <row r="99" spans="6:7">
      <c r="F99" s="5">
        <f t="shared" si="7"/>
        <v>0</v>
      </c>
      <c r="G99" s="5">
        <f t="shared" si="8"/>
        <v>0</v>
      </c>
    </row>
    <row r="100" spans="6:7">
      <c r="F100" s="5">
        <f t="shared" si="7"/>
        <v>0</v>
      </c>
      <c r="G100" s="5">
        <f t="shared" si="8"/>
        <v>0</v>
      </c>
    </row>
    <row r="101" spans="6:7">
      <c r="F101" s="5">
        <f t="shared" si="7"/>
        <v>0</v>
      </c>
      <c r="G101" s="5">
        <f t="shared" si="8"/>
        <v>0</v>
      </c>
    </row>
    <row r="102" spans="6:7">
      <c r="F102" s="5">
        <f t="shared" si="7"/>
        <v>0</v>
      </c>
      <c r="G102" s="5">
        <f t="shared" si="8"/>
        <v>0</v>
      </c>
    </row>
    <row r="103" spans="6:7">
      <c r="F103" s="5">
        <f t="shared" si="7"/>
        <v>0</v>
      </c>
      <c r="G103" s="5">
        <f t="shared" si="8"/>
        <v>0</v>
      </c>
    </row>
    <row r="104" spans="6:7">
      <c r="F104" s="5">
        <f t="shared" si="7"/>
        <v>0</v>
      </c>
      <c r="G104" s="5">
        <f t="shared" si="8"/>
        <v>0</v>
      </c>
    </row>
    <row r="105" spans="6:7">
      <c r="F105" s="5">
        <f t="shared" si="7"/>
        <v>0</v>
      </c>
      <c r="G105" s="5">
        <f t="shared" si="8"/>
        <v>0</v>
      </c>
    </row>
    <row r="106" spans="6:7">
      <c r="F106" s="5">
        <f t="shared" si="7"/>
        <v>0</v>
      </c>
      <c r="G106" s="5">
        <f t="shared" si="8"/>
        <v>0</v>
      </c>
    </row>
    <row r="107" spans="6:7">
      <c r="F107" s="5">
        <f t="shared" si="7"/>
        <v>0</v>
      </c>
      <c r="G107" s="5">
        <f t="shared" si="8"/>
        <v>0</v>
      </c>
    </row>
    <row r="108" spans="6:7">
      <c r="F108" s="5">
        <f t="shared" si="7"/>
        <v>0</v>
      </c>
      <c r="G108" s="5">
        <f t="shared" si="8"/>
        <v>0</v>
      </c>
    </row>
    <row r="109" spans="6:7">
      <c r="F109" s="5">
        <f t="shared" si="7"/>
        <v>0</v>
      </c>
      <c r="G109" s="5">
        <f t="shared" si="8"/>
        <v>0</v>
      </c>
    </row>
    <row r="110" spans="6:7">
      <c r="F110" s="5">
        <f t="shared" si="7"/>
        <v>0</v>
      </c>
      <c r="G110" s="5">
        <f t="shared" si="8"/>
        <v>0</v>
      </c>
    </row>
    <row r="111" spans="6:7">
      <c r="F111" s="5">
        <f t="shared" si="7"/>
        <v>0</v>
      </c>
      <c r="G111" s="5">
        <f t="shared" si="8"/>
        <v>0</v>
      </c>
    </row>
    <row r="112" spans="6:7">
      <c r="F112" s="5">
        <f t="shared" si="7"/>
        <v>0</v>
      </c>
      <c r="G112" s="5">
        <f t="shared" si="8"/>
        <v>0</v>
      </c>
    </row>
    <row r="113" spans="6:7">
      <c r="F113" s="5">
        <f t="shared" si="7"/>
        <v>0</v>
      </c>
      <c r="G113" s="5">
        <f t="shared" si="8"/>
        <v>0</v>
      </c>
    </row>
    <row r="114" spans="6:7">
      <c r="F114" s="5">
        <f t="shared" si="7"/>
        <v>0</v>
      </c>
      <c r="G114" s="5">
        <f t="shared" si="8"/>
        <v>0</v>
      </c>
    </row>
    <row r="115" spans="6:7">
      <c r="F115" s="5">
        <f t="shared" si="7"/>
        <v>0</v>
      </c>
      <c r="G115" s="5">
        <f t="shared" si="8"/>
        <v>0</v>
      </c>
    </row>
    <row r="116" spans="6:7">
      <c r="F116" s="5">
        <f t="shared" si="7"/>
        <v>0</v>
      </c>
      <c r="G116" s="5">
        <f t="shared" si="8"/>
        <v>0</v>
      </c>
    </row>
    <row r="117" spans="6:7">
      <c r="F117" s="5">
        <f t="shared" si="7"/>
        <v>0</v>
      </c>
      <c r="G117" s="5">
        <f t="shared" si="8"/>
        <v>0</v>
      </c>
    </row>
    <row r="118" spans="6:7">
      <c r="F118" s="5">
        <f t="shared" si="7"/>
        <v>0</v>
      </c>
      <c r="G118" s="5">
        <f t="shared" si="8"/>
        <v>0</v>
      </c>
    </row>
    <row r="119" spans="6:7">
      <c r="F119" s="5">
        <f t="shared" si="7"/>
        <v>0</v>
      </c>
      <c r="G119" s="5">
        <f t="shared" si="8"/>
        <v>0</v>
      </c>
    </row>
    <row r="120" spans="6:7">
      <c r="F120" s="5">
        <f t="shared" si="7"/>
        <v>0</v>
      </c>
      <c r="G120" s="5">
        <f t="shared" si="8"/>
        <v>0</v>
      </c>
    </row>
    <row r="121" spans="6:7">
      <c r="F121" s="5">
        <f t="shared" si="7"/>
        <v>0</v>
      </c>
      <c r="G121" s="5">
        <f t="shared" si="8"/>
        <v>0</v>
      </c>
    </row>
    <row r="122" spans="6:7">
      <c r="F122" s="5">
        <f t="shared" si="7"/>
        <v>0</v>
      </c>
      <c r="G122" s="5">
        <f t="shared" si="8"/>
        <v>0</v>
      </c>
    </row>
    <row r="123" spans="6:7">
      <c r="F123" s="5">
        <f t="shared" si="7"/>
        <v>0</v>
      </c>
      <c r="G123" s="5">
        <f t="shared" si="8"/>
        <v>0</v>
      </c>
    </row>
    <row r="124" spans="6:7">
      <c r="F124" s="5">
        <f t="shared" si="7"/>
        <v>0</v>
      </c>
      <c r="G124" s="5">
        <f t="shared" si="8"/>
        <v>0</v>
      </c>
    </row>
    <row r="125" spans="6:7">
      <c r="F125" s="5">
        <f t="shared" si="7"/>
        <v>0</v>
      </c>
      <c r="G125" s="5">
        <f t="shared" si="8"/>
        <v>0</v>
      </c>
    </row>
    <row r="126" spans="6:7">
      <c r="F126" s="5">
        <f t="shared" si="7"/>
        <v>0</v>
      </c>
      <c r="G126" s="5">
        <f t="shared" si="8"/>
        <v>0</v>
      </c>
    </row>
    <row r="127" spans="6:7">
      <c r="F127" s="5">
        <f t="shared" si="7"/>
        <v>0</v>
      </c>
      <c r="G127" s="5">
        <f t="shared" si="8"/>
        <v>0</v>
      </c>
    </row>
    <row r="128" spans="6:7">
      <c r="F128" s="5">
        <f t="shared" si="7"/>
        <v>0</v>
      </c>
      <c r="G128" s="5">
        <f t="shared" si="8"/>
        <v>0</v>
      </c>
    </row>
    <row r="129" spans="6:7">
      <c r="F129" s="5">
        <f t="shared" si="7"/>
        <v>0</v>
      </c>
      <c r="G129" s="5">
        <f t="shared" si="8"/>
        <v>0</v>
      </c>
    </row>
    <row r="130" spans="6:7">
      <c r="F130" s="5">
        <f t="shared" si="7"/>
        <v>0</v>
      </c>
      <c r="G130" s="5">
        <f t="shared" si="8"/>
        <v>0</v>
      </c>
    </row>
    <row r="131" spans="6:7">
      <c r="F131" s="5">
        <f t="shared" si="7"/>
        <v>0</v>
      </c>
      <c r="G131" s="5">
        <f t="shared" si="8"/>
        <v>0</v>
      </c>
    </row>
    <row r="132" spans="6:7">
      <c r="F132" s="5">
        <f t="shared" si="7"/>
        <v>0</v>
      </c>
      <c r="G132" s="5">
        <f t="shared" si="8"/>
        <v>0</v>
      </c>
    </row>
    <row r="133" spans="6:7">
      <c r="F133" s="5">
        <f t="shared" si="7"/>
        <v>0</v>
      </c>
      <c r="G133" s="5">
        <f t="shared" si="8"/>
        <v>0</v>
      </c>
    </row>
    <row r="134" spans="6:7">
      <c r="F134" s="5">
        <f t="shared" si="7"/>
        <v>0</v>
      </c>
      <c r="G134" s="5">
        <f t="shared" si="8"/>
        <v>0</v>
      </c>
    </row>
    <row r="135" spans="6:7">
      <c r="F135" s="5">
        <f t="shared" si="7"/>
        <v>0</v>
      </c>
      <c r="G135" s="5">
        <f t="shared" si="8"/>
        <v>0</v>
      </c>
    </row>
    <row r="136" spans="6:7">
      <c r="F136" s="5">
        <f t="shared" si="7"/>
        <v>0</v>
      </c>
      <c r="G136" s="5">
        <f t="shared" si="8"/>
        <v>0</v>
      </c>
    </row>
    <row r="137" spans="6:7">
      <c r="F137" s="5">
        <f t="shared" si="7"/>
        <v>0</v>
      </c>
      <c r="G137" s="5">
        <f t="shared" si="8"/>
        <v>0</v>
      </c>
    </row>
    <row r="138" spans="6:7">
      <c r="F138" s="5">
        <f t="shared" si="7"/>
        <v>0</v>
      </c>
      <c r="G138" s="5">
        <f t="shared" si="8"/>
        <v>0</v>
      </c>
    </row>
    <row r="139" spans="6:7">
      <c r="F139" s="5">
        <f t="shared" si="7"/>
        <v>0</v>
      </c>
      <c r="G139" s="5">
        <f t="shared" si="8"/>
        <v>0</v>
      </c>
    </row>
    <row r="140" spans="6:7">
      <c r="F140" s="5">
        <f t="shared" si="7"/>
        <v>0</v>
      </c>
      <c r="G140" s="5">
        <f t="shared" si="8"/>
        <v>0</v>
      </c>
    </row>
    <row r="141" spans="6:7">
      <c r="F141" s="5">
        <f t="shared" si="7"/>
        <v>0</v>
      </c>
      <c r="G141" s="5">
        <f t="shared" si="8"/>
        <v>0</v>
      </c>
    </row>
    <row r="142" spans="6:7">
      <c r="F142" s="5">
        <f t="shared" si="7"/>
        <v>0</v>
      </c>
      <c r="G142" s="5">
        <f t="shared" si="8"/>
        <v>0</v>
      </c>
    </row>
    <row r="143" spans="6:7">
      <c r="F143" s="5">
        <f t="shared" si="7"/>
        <v>0</v>
      </c>
      <c r="G143" s="5">
        <f t="shared" si="8"/>
        <v>0</v>
      </c>
    </row>
    <row r="144" spans="6:7">
      <c r="F144" s="5">
        <f t="shared" si="7"/>
        <v>0</v>
      </c>
      <c r="G144" s="5">
        <f t="shared" si="8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>
      <selection activeCell="I47" sqref="I47"/>
    </sheetView>
  </sheetViews>
  <sheetFormatPr defaultRowHeight="15"/>
  <cols>
    <col min="2" max="2" width="16.42578125" customWidth="1"/>
    <col min="3" max="3" width="11.28515625" customWidth="1"/>
    <col min="4" max="4" width="13.28515625" customWidth="1"/>
    <col min="5" max="5" width="12.42578125" customWidth="1"/>
    <col min="6" max="6" width="13.28515625" customWidth="1"/>
    <col min="7" max="7" width="15.85546875" customWidth="1"/>
    <col min="8" max="8" width="12.7109375" customWidth="1"/>
    <col min="9" max="9" width="10.85546875" customWidth="1"/>
  </cols>
  <sheetData>
    <row r="1" spans="1:11">
      <c r="A1" t="s">
        <v>114</v>
      </c>
      <c r="B1" t="s">
        <v>115</v>
      </c>
      <c r="C1" s="3" t="s">
        <v>119</v>
      </c>
      <c r="D1" s="5" t="s">
        <v>120</v>
      </c>
      <c r="E1" s="5" t="s">
        <v>121</v>
      </c>
      <c r="F1" s="5" t="s">
        <v>116</v>
      </c>
      <c r="G1" s="5" t="s">
        <v>117</v>
      </c>
      <c r="H1" s="5" t="s">
        <v>118</v>
      </c>
      <c r="I1" s="5" t="s">
        <v>116</v>
      </c>
    </row>
    <row r="2" spans="1:11">
      <c r="C2" s="3"/>
      <c r="D2" s="5">
        <f>SUM(D3:D1000)</f>
        <v>23047</v>
      </c>
      <c r="E2" s="5">
        <f t="shared" ref="E2:H2" si="0">SUM(E3:E1000)</f>
        <v>430</v>
      </c>
      <c r="F2" s="5">
        <f t="shared" si="0"/>
        <v>19205.833333333336</v>
      </c>
      <c r="G2" s="5">
        <f t="shared" si="0"/>
        <v>3841.1666666666661</v>
      </c>
      <c r="H2" s="5">
        <f t="shared" si="0"/>
        <v>60.2</v>
      </c>
      <c r="J2" s="6">
        <f>G2/F2</f>
        <v>0.19999999999999996</v>
      </c>
      <c r="K2" s="6">
        <f>H2/E2</f>
        <v>0.14000000000000001</v>
      </c>
    </row>
    <row r="3" spans="1:11">
      <c r="B3" t="s">
        <v>151</v>
      </c>
      <c r="C3" s="3">
        <v>41604</v>
      </c>
      <c r="D3" s="5">
        <v>7057</v>
      </c>
      <c r="E3" s="5"/>
      <c r="F3" s="5">
        <f>D3/1.2</f>
        <v>5880.8333333333339</v>
      </c>
      <c r="G3" s="5">
        <f>D3-F3</f>
        <v>1176.1666666666661</v>
      </c>
      <c r="H3" s="5"/>
    </row>
    <row r="4" spans="1:11">
      <c r="B4" t="s">
        <v>152</v>
      </c>
      <c r="C4" s="3">
        <v>41604</v>
      </c>
      <c r="D4" s="5">
        <v>94</v>
      </c>
      <c r="E4" s="5"/>
      <c r="F4" s="5">
        <f>D4/1.2</f>
        <v>78.333333333333343</v>
      </c>
      <c r="G4" s="5">
        <f t="shared" ref="G4:G67" si="1">D4-F4</f>
        <v>15.666666666666657</v>
      </c>
      <c r="H4" s="5"/>
    </row>
    <row r="5" spans="1:11">
      <c r="B5" t="s">
        <v>153</v>
      </c>
      <c r="C5" s="3">
        <v>41604</v>
      </c>
      <c r="D5" s="5">
        <v>154</v>
      </c>
      <c r="E5" s="5"/>
      <c r="F5" s="5">
        <f>D5/1.2</f>
        <v>128.33333333333334</v>
      </c>
      <c r="G5" s="5">
        <f t="shared" si="1"/>
        <v>25.666666666666657</v>
      </c>
      <c r="H5" s="5"/>
    </row>
    <row r="6" spans="1:11">
      <c r="B6" t="s">
        <v>153</v>
      </c>
      <c r="C6" s="3">
        <v>41604</v>
      </c>
      <c r="D6" s="5">
        <v>39</v>
      </c>
      <c r="E6" s="5"/>
      <c r="F6" s="5">
        <f>D6/1.2</f>
        <v>32.5</v>
      </c>
      <c r="G6" s="5">
        <f t="shared" si="1"/>
        <v>6.5</v>
      </c>
      <c r="H6" s="5"/>
    </row>
    <row r="7" spans="1:11">
      <c r="B7" t="s">
        <v>154</v>
      </c>
      <c r="C7" s="3">
        <v>41629</v>
      </c>
      <c r="D7" s="5"/>
      <c r="E7" s="5">
        <v>430</v>
      </c>
      <c r="F7" s="5">
        <f t="shared" ref="F7:F70" si="2">D7/1.2</f>
        <v>0</v>
      </c>
      <c r="G7" s="5"/>
      <c r="H7" s="5">
        <f>E7*0.14</f>
        <v>60.2</v>
      </c>
      <c r="I7" s="4"/>
      <c r="J7" s="4"/>
    </row>
    <row r="8" spans="1:11">
      <c r="B8" t="s">
        <v>155</v>
      </c>
      <c r="C8" s="3">
        <v>41617</v>
      </c>
      <c r="D8" s="5">
        <v>1590</v>
      </c>
      <c r="E8" s="5"/>
      <c r="F8" s="5">
        <f t="shared" si="2"/>
        <v>1325</v>
      </c>
      <c r="G8" s="5">
        <f t="shared" si="1"/>
        <v>265</v>
      </c>
      <c r="H8" s="5"/>
      <c r="I8" s="4"/>
      <c r="J8" s="4"/>
    </row>
    <row r="9" spans="1:11">
      <c r="B9" t="s">
        <v>159</v>
      </c>
      <c r="C9" s="3">
        <v>41628</v>
      </c>
      <c r="D9" s="5">
        <v>199</v>
      </c>
      <c r="E9" s="5"/>
      <c r="F9" s="5">
        <f t="shared" si="2"/>
        <v>165.83333333333334</v>
      </c>
      <c r="G9" s="5">
        <f t="shared" si="1"/>
        <v>33.166666666666657</v>
      </c>
      <c r="H9" s="5"/>
      <c r="I9" s="4"/>
      <c r="J9" s="4"/>
    </row>
    <row r="10" spans="1:11">
      <c r="B10" t="s">
        <v>156</v>
      </c>
      <c r="C10" s="3">
        <v>41627</v>
      </c>
      <c r="D10" s="5"/>
      <c r="E10" s="5"/>
      <c r="F10" s="5">
        <f t="shared" si="2"/>
        <v>0</v>
      </c>
      <c r="G10" s="5">
        <f t="shared" si="1"/>
        <v>0</v>
      </c>
      <c r="H10" s="5"/>
      <c r="I10" s="4">
        <v>145</v>
      </c>
      <c r="J10" s="4"/>
    </row>
    <row r="11" spans="1:11">
      <c r="B11" t="s">
        <v>157</v>
      </c>
      <c r="C11" s="3">
        <v>41627</v>
      </c>
      <c r="D11" s="5">
        <v>50</v>
      </c>
      <c r="E11" s="5"/>
      <c r="F11" s="5">
        <f t="shared" si="2"/>
        <v>41.666666666666671</v>
      </c>
      <c r="G11" s="5">
        <f t="shared" si="1"/>
        <v>8.3333333333333286</v>
      </c>
      <c r="H11" s="5"/>
      <c r="I11" s="4"/>
      <c r="J11" s="4"/>
    </row>
    <row r="12" spans="1:11">
      <c r="B12" t="s">
        <v>158</v>
      </c>
      <c r="C12" s="3">
        <v>41622</v>
      </c>
      <c r="D12" s="5">
        <v>635</v>
      </c>
      <c r="E12" s="5"/>
      <c r="F12" s="5">
        <f t="shared" si="2"/>
        <v>529.16666666666674</v>
      </c>
      <c r="G12" s="5">
        <f t="shared" si="1"/>
        <v>105.83333333333326</v>
      </c>
      <c r="H12" s="5"/>
      <c r="I12" s="4"/>
      <c r="J12" s="4"/>
    </row>
    <row r="13" spans="1:11">
      <c r="B13" t="s">
        <v>160</v>
      </c>
      <c r="C13" s="3">
        <v>41622</v>
      </c>
      <c r="D13" s="5">
        <v>710</v>
      </c>
      <c r="E13" s="5"/>
      <c r="F13" s="5">
        <f t="shared" si="2"/>
        <v>591.66666666666674</v>
      </c>
      <c r="G13" s="5">
        <f t="shared" si="1"/>
        <v>118.33333333333326</v>
      </c>
      <c r="H13" s="5"/>
      <c r="I13" s="4"/>
      <c r="J13" s="4"/>
    </row>
    <row r="14" spans="1:11">
      <c r="B14" t="s">
        <v>160</v>
      </c>
      <c r="C14" s="3">
        <v>41622</v>
      </c>
      <c r="D14" s="5">
        <v>120</v>
      </c>
      <c r="E14" s="5"/>
      <c r="F14" s="5">
        <f t="shared" si="2"/>
        <v>100</v>
      </c>
      <c r="G14" s="5">
        <f t="shared" si="1"/>
        <v>20</v>
      </c>
      <c r="H14" s="5"/>
      <c r="I14" s="4"/>
      <c r="J14" s="4"/>
    </row>
    <row r="15" spans="1:11">
      <c r="B15" t="s">
        <v>161</v>
      </c>
      <c r="C15" s="3">
        <v>41551</v>
      </c>
      <c r="D15" s="5">
        <v>409</v>
      </c>
      <c r="E15" s="5"/>
      <c r="F15" s="5">
        <f t="shared" si="2"/>
        <v>340.83333333333337</v>
      </c>
      <c r="G15" s="5">
        <f t="shared" si="1"/>
        <v>68.166666666666629</v>
      </c>
      <c r="H15" s="5"/>
      <c r="I15" s="4"/>
      <c r="J15" s="4"/>
    </row>
    <row r="16" spans="1:11">
      <c r="B16" t="s">
        <v>162</v>
      </c>
      <c r="C16" s="3">
        <v>41611</v>
      </c>
      <c r="D16" s="5">
        <v>89</v>
      </c>
      <c r="E16" s="5"/>
      <c r="F16" s="5">
        <f t="shared" si="2"/>
        <v>74.166666666666671</v>
      </c>
      <c r="G16" s="5">
        <f t="shared" si="1"/>
        <v>14.833333333333329</v>
      </c>
      <c r="H16" s="5"/>
      <c r="I16" s="4"/>
      <c r="J16" s="4"/>
    </row>
    <row r="17" spans="2:10">
      <c r="B17" t="s">
        <v>163</v>
      </c>
      <c r="C17" s="3">
        <v>41613</v>
      </c>
      <c r="D17" s="5">
        <v>184</v>
      </c>
      <c r="E17" s="5"/>
      <c r="F17" s="5">
        <f t="shared" si="2"/>
        <v>153.33333333333334</v>
      </c>
      <c r="G17" s="5">
        <f t="shared" si="1"/>
        <v>30.666666666666657</v>
      </c>
      <c r="H17" s="5"/>
      <c r="I17" s="4"/>
      <c r="J17" s="4"/>
    </row>
    <row r="18" spans="2:10">
      <c r="B18" t="s">
        <v>164</v>
      </c>
      <c r="C18" s="3">
        <v>41586</v>
      </c>
      <c r="D18" s="5">
        <v>2037</v>
      </c>
      <c r="E18" s="5"/>
      <c r="F18" s="5">
        <f t="shared" si="2"/>
        <v>1697.5</v>
      </c>
      <c r="G18" s="5">
        <f t="shared" si="1"/>
        <v>339.5</v>
      </c>
      <c r="H18" s="5"/>
      <c r="I18" s="4"/>
      <c r="J18" s="4"/>
    </row>
    <row r="19" spans="2:10">
      <c r="C19" s="3">
        <v>41573</v>
      </c>
      <c r="D19" s="5">
        <v>39</v>
      </c>
      <c r="E19" s="5"/>
      <c r="F19" s="5">
        <f t="shared" si="2"/>
        <v>32.5</v>
      </c>
      <c r="G19" s="5">
        <f t="shared" si="1"/>
        <v>6.5</v>
      </c>
      <c r="H19" s="5"/>
      <c r="I19" s="4"/>
      <c r="J19" s="4"/>
    </row>
    <row r="20" spans="2:10">
      <c r="B20" t="s">
        <v>165</v>
      </c>
      <c r="C20" s="3">
        <v>41556</v>
      </c>
      <c r="D20" s="5">
        <v>3315</v>
      </c>
      <c r="E20" s="5"/>
      <c r="F20" s="5">
        <f t="shared" si="2"/>
        <v>2762.5</v>
      </c>
      <c r="G20" s="5">
        <f t="shared" si="1"/>
        <v>552.5</v>
      </c>
      <c r="H20" s="5">
        <f>E20*0.14</f>
        <v>0</v>
      </c>
      <c r="I20" s="4"/>
      <c r="J20" s="4"/>
    </row>
    <row r="21" spans="2:10">
      <c r="B21" t="s">
        <v>166</v>
      </c>
      <c r="C21" s="3">
        <v>41564</v>
      </c>
      <c r="D21" s="5">
        <v>396</v>
      </c>
      <c r="E21" s="5"/>
      <c r="F21" s="5">
        <f t="shared" si="2"/>
        <v>330</v>
      </c>
      <c r="G21" s="5">
        <f t="shared" si="1"/>
        <v>66</v>
      </c>
      <c r="H21" s="5"/>
      <c r="I21" s="4"/>
      <c r="J21" s="4"/>
    </row>
    <row r="22" spans="2:10">
      <c r="B22" t="s">
        <v>167</v>
      </c>
      <c r="C22" s="3">
        <v>41564</v>
      </c>
      <c r="D22" s="5">
        <v>105</v>
      </c>
      <c r="E22" s="5"/>
      <c r="F22" s="5">
        <f t="shared" si="2"/>
        <v>87.5</v>
      </c>
      <c r="G22" s="5">
        <f t="shared" si="1"/>
        <v>17.5</v>
      </c>
      <c r="H22" s="5"/>
      <c r="I22" s="4"/>
      <c r="J22" s="4"/>
    </row>
    <row r="23" spans="2:10">
      <c r="B23" t="s">
        <v>168</v>
      </c>
      <c r="C23" s="3">
        <v>41564</v>
      </c>
      <c r="D23" s="5">
        <v>35</v>
      </c>
      <c r="E23" s="5"/>
      <c r="F23" s="5">
        <f t="shared" si="2"/>
        <v>29.166666666666668</v>
      </c>
      <c r="G23" s="5">
        <f t="shared" si="1"/>
        <v>5.8333333333333321</v>
      </c>
      <c r="H23" s="5"/>
      <c r="I23" s="4"/>
      <c r="J23" s="4"/>
    </row>
    <row r="24" spans="2:10">
      <c r="B24" t="s">
        <v>169</v>
      </c>
      <c r="C24" s="3">
        <v>41566</v>
      </c>
      <c r="D24" s="5">
        <v>926</v>
      </c>
      <c r="E24" s="5"/>
      <c r="F24" s="5">
        <f t="shared" si="2"/>
        <v>771.66666666666674</v>
      </c>
      <c r="G24" s="5">
        <f t="shared" si="1"/>
        <v>154.33333333333326</v>
      </c>
      <c r="H24" s="5"/>
    </row>
    <row r="25" spans="2:10">
      <c r="B25" t="s">
        <v>170</v>
      </c>
      <c r="C25" s="3">
        <v>41566</v>
      </c>
      <c r="D25" s="5">
        <v>53</v>
      </c>
      <c r="E25" s="5"/>
      <c r="F25" s="5">
        <f t="shared" si="2"/>
        <v>44.166666666666671</v>
      </c>
      <c r="G25" s="5">
        <f t="shared" si="1"/>
        <v>8.8333333333333286</v>
      </c>
      <c r="H25" s="5"/>
    </row>
    <row r="26" spans="2:10">
      <c r="B26" t="s">
        <v>171</v>
      </c>
      <c r="C26" s="3">
        <v>41579</v>
      </c>
      <c r="D26" s="5">
        <v>714</v>
      </c>
      <c r="E26" s="5"/>
      <c r="F26" s="5">
        <f t="shared" si="2"/>
        <v>595</v>
      </c>
      <c r="G26" s="5">
        <f t="shared" si="1"/>
        <v>119</v>
      </c>
      <c r="H26" s="5"/>
    </row>
    <row r="27" spans="2:10">
      <c r="B27" t="s">
        <v>172</v>
      </c>
      <c r="C27" s="3">
        <v>41563</v>
      </c>
      <c r="D27" s="5">
        <v>53</v>
      </c>
      <c r="E27" s="5"/>
      <c r="F27" s="5">
        <f t="shared" si="2"/>
        <v>44.166666666666671</v>
      </c>
      <c r="G27" s="5">
        <f t="shared" si="1"/>
        <v>8.8333333333333286</v>
      </c>
      <c r="H27" s="5"/>
    </row>
    <row r="28" spans="2:10">
      <c r="B28" t="s">
        <v>172</v>
      </c>
      <c r="C28" s="3">
        <v>41563</v>
      </c>
      <c r="D28" s="5">
        <v>305</v>
      </c>
      <c r="E28" s="5"/>
      <c r="F28" s="5">
        <f t="shared" si="2"/>
        <v>254.16666666666669</v>
      </c>
      <c r="G28" s="5">
        <f t="shared" si="1"/>
        <v>50.833333333333314</v>
      </c>
      <c r="H28" s="5"/>
    </row>
    <row r="29" spans="2:10">
      <c r="B29" t="s">
        <v>153</v>
      </c>
      <c r="C29" s="3">
        <v>41564</v>
      </c>
      <c r="D29" s="5">
        <v>168</v>
      </c>
      <c r="E29" s="5"/>
      <c r="F29" s="5">
        <f t="shared" si="2"/>
        <v>140</v>
      </c>
      <c r="G29" s="5">
        <f t="shared" si="1"/>
        <v>28</v>
      </c>
      <c r="H29" s="5"/>
    </row>
    <row r="30" spans="2:10">
      <c r="B30" t="s">
        <v>173</v>
      </c>
      <c r="C30" s="3">
        <v>41563</v>
      </c>
      <c r="D30" s="5">
        <v>984</v>
      </c>
      <c r="E30" s="5"/>
      <c r="F30" s="5">
        <f t="shared" si="2"/>
        <v>820</v>
      </c>
      <c r="G30" s="5">
        <f t="shared" si="1"/>
        <v>164</v>
      </c>
      <c r="H30" s="5"/>
    </row>
    <row r="31" spans="2:10">
      <c r="B31" t="s">
        <v>174</v>
      </c>
      <c r="C31" s="3">
        <v>41548</v>
      </c>
      <c r="D31" s="5">
        <v>264</v>
      </c>
      <c r="E31" s="5"/>
      <c r="F31" s="5">
        <f t="shared" si="2"/>
        <v>220</v>
      </c>
      <c r="G31" s="5">
        <f t="shared" si="1"/>
        <v>44</v>
      </c>
      <c r="H31" s="5"/>
    </row>
    <row r="32" spans="2:10">
      <c r="B32" t="s">
        <v>174</v>
      </c>
      <c r="C32" s="3">
        <v>41579</v>
      </c>
      <c r="D32" s="5">
        <v>264</v>
      </c>
      <c r="E32" s="5"/>
      <c r="F32" s="5">
        <f t="shared" si="2"/>
        <v>220</v>
      </c>
      <c r="G32" s="5">
        <f t="shared" si="1"/>
        <v>44</v>
      </c>
      <c r="H32" s="5"/>
    </row>
    <row r="33" spans="2:8">
      <c r="B33" t="s">
        <v>174</v>
      </c>
      <c r="C33" s="3">
        <v>41609</v>
      </c>
      <c r="D33" s="5">
        <v>264</v>
      </c>
      <c r="E33" s="5"/>
      <c r="F33" s="5">
        <f t="shared" si="2"/>
        <v>220</v>
      </c>
      <c r="G33" s="5">
        <f t="shared" si="1"/>
        <v>44</v>
      </c>
      <c r="H33" s="5"/>
    </row>
    <row r="34" spans="2:8">
      <c r="B34" t="s">
        <v>175</v>
      </c>
      <c r="C34" s="3">
        <v>41572</v>
      </c>
      <c r="D34" s="5">
        <v>554</v>
      </c>
      <c r="E34" s="5"/>
      <c r="F34" s="5">
        <f t="shared" si="2"/>
        <v>461.66666666666669</v>
      </c>
      <c r="G34" s="5">
        <f t="shared" si="1"/>
        <v>92.333333333333314</v>
      </c>
      <c r="H34" s="5">
        <f>E34*0.14</f>
        <v>0</v>
      </c>
    </row>
    <row r="35" spans="2:8">
      <c r="B35" t="s">
        <v>175</v>
      </c>
      <c r="C35" s="3">
        <v>41603</v>
      </c>
      <c r="D35" s="5">
        <v>621</v>
      </c>
      <c r="E35" s="5"/>
      <c r="F35" s="5">
        <f t="shared" si="2"/>
        <v>517.5</v>
      </c>
      <c r="G35" s="5">
        <f t="shared" si="1"/>
        <v>103.5</v>
      </c>
      <c r="H35" s="5"/>
    </row>
    <row r="36" spans="2:8">
      <c r="B36" t="s">
        <v>175</v>
      </c>
      <c r="C36" s="3">
        <v>41633</v>
      </c>
      <c r="D36" s="5">
        <v>620</v>
      </c>
      <c r="E36" s="5"/>
      <c r="F36" s="5">
        <f t="shared" si="2"/>
        <v>516.66666666666674</v>
      </c>
      <c r="G36" s="5">
        <f t="shared" si="1"/>
        <v>103.33333333333326</v>
      </c>
      <c r="H36" s="5"/>
    </row>
    <row r="37" spans="2:8">
      <c r="C37" s="3"/>
      <c r="D37" s="5"/>
      <c r="E37" s="5"/>
      <c r="F37" s="5">
        <f t="shared" si="2"/>
        <v>0</v>
      </c>
      <c r="G37" s="5">
        <f t="shared" si="1"/>
        <v>0</v>
      </c>
      <c r="H37" s="5"/>
    </row>
    <row r="38" spans="2:8">
      <c r="C38" s="3"/>
      <c r="D38" s="5"/>
      <c r="E38" s="5"/>
      <c r="F38" s="5">
        <f t="shared" si="2"/>
        <v>0</v>
      </c>
      <c r="G38" s="5">
        <f t="shared" si="1"/>
        <v>0</v>
      </c>
      <c r="H38" s="5"/>
    </row>
    <row r="39" spans="2:8">
      <c r="C39" s="3"/>
      <c r="D39" s="5"/>
      <c r="E39" s="5"/>
      <c r="F39" s="5">
        <f t="shared" si="2"/>
        <v>0</v>
      </c>
      <c r="G39" s="5">
        <f t="shared" si="1"/>
        <v>0</v>
      </c>
      <c r="H39" s="5"/>
    </row>
    <row r="40" spans="2:8">
      <c r="C40" s="3"/>
      <c r="D40" s="5"/>
      <c r="E40" s="5"/>
      <c r="F40" s="5">
        <f t="shared" si="2"/>
        <v>0</v>
      </c>
      <c r="G40" s="5">
        <f t="shared" si="1"/>
        <v>0</v>
      </c>
      <c r="H40" s="5"/>
    </row>
    <row r="41" spans="2:8">
      <c r="C41" s="3"/>
      <c r="D41" s="5"/>
      <c r="E41" s="5"/>
      <c r="F41" s="5">
        <f t="shared" si="2"/>
        <v>0</v>
      </c>
      <c r="G41" s="5">
        <f t="shared" si="1"/>
        <v>0</v>
      </c>
      <c r="H41" s="5"/>
    </row>
    <row r="42" spans="2:8">
      <c r="C42" s="3"/>
      <c r="D42" s="5"/>
      <c r="E42" s="5"/>
      <c r="F42" s="5">
        <f t="shared" si="2"/>
        <v>0</v>
      </c>
      <c r="G42" s="5">
        <f t="shared" si="1"/>
        <v>0</v>
      </c>
      <c r="H42" s="5"/>
    </row>
    <row r="43" spans="2:8">
      <c r="C43" s="3"/>
      <c r="D43" s="5"/>
      <c r="E43" s="5"/>
      <c r="F43" s="5">
        <f t="shared" si="2"/>
        <v>0</v>
      </c>
      <c r="G43" s="5">
        <f t="shared" si="1"/>
        <v>0</v>
      </c>
      <c r="H43" s="5"/>
    </row>
    <row r="44" spans="2:8">
      <c r="C44" s="3"/>
      <c r="D44" s="5"/>
      <c r="E44" s="5"/>
      <c r="F44" s="5">
        <f t="shared" si="2"/>
        <v>0</v>
      </c>
      <c r="G44" s="5">
        <f t="shared" si="1"/>
        <v>0</v>
      </c>
      <c r="H44" s="5"/>
    </row>
    <row r="45" spans="2:8">
      <c r="C45" s="3"/>
      <c r="D45" s="5"/>
      <c r="E45" s="5"/>
      <c r="F45" s="5">
        <f t="shared" si="2"/>
        <v>0</v>
      </c>
      <c r="G45" s="5">
        <f t="shared" si="1"/>
        <v>0</v>
      </c>
      <c r="H45" s="5"/>
    </row>
    <row r="46" spans="2:8">
      <c r="C46" s="3"/>
      <c r="D46" s="5"/>
      <c r="E46" s="5"/>
      <c r="F46" s="5">
        <f t="shared" si="2"/>
        <v>0</v>
      </c>
      <c r="G46" s="5">
        <f t="shared" si="1"/>
        <v>0</v>
      </c>
      <c r="H46" s="5"/>
    </row>
    <row r="47" spans="2:8">
      <c r="C47" s="3"/>
      <c r="D47" s="5"/>
      <c r="E47" s="5"/>
      <c r="F47" s="5">
        <f t="shared" si="2"/>
        <v>0</v>
      </c>
      <c r="G47" s="5">
        <f t="shared" si="1"/>
        <v>0</v>
      </c>
      <c r="H47" s="5"/>
    </row>
    <row r="48" spans="2:8">
      <c r="C48" s="3"/>
      <c r="D48" s="5"/>
      <c r="E48" s="5"/>
      <c r="F48" s="5">
        <f t="shared" si="2"/>
        <v>0</v>
      </c>
      <c r="G48" s="5">
        <f t="shared" si="1"/>
        <v>0</v>
      </c>
      <c r="H48" s="5"/>
    </row>
    <row r="49" spans="3:8">
      <c r="C49" s="3"/>
      <c r="D49" s="5"/>
      <c r="E49" s="5"/>
      <c r="F49" s="5">
        <f t="shared" si="2"/>
        <v>0</v>
      </c>
      <c r="G49" s="5">
        <f t="shared" si="1"/>
        <v>0</v>
      </c>
      <c r="H49" s="5"/>
    </row>
    <row r="50" spans="3:8">
      <c r="C50" s="3"/>
      <c r="D50" s="5"/>
      <c r="E50" s="5"/>
      <c r="F50" s="5">
        <f t="shared" si="2"/>
        <v>0</v>
      </c>
      <c r="G50" s="5">
        <f t="shared" si="1"/>
        <v>0</v>
      </c>
      <c r="H50" s="5"/>
    </row>
    <row r="51" spans="3:8">
      <c r="C51" s="3"/>
      <c r="D51" s="5"/>
      <c r="E51" s="5"/>
      <c r="F51" s="5">
        <f t="shared" si="2"/>
        <v>0</v>
      </c>
      <c r="G51" s="5">
        <f t="shared" si="1"/>
        <v>0</v>
      </c>
      <c r="H51" s="5"/>
    </row>
    <row r="52" spans="3:8">
      <c r="C52" s="3"/>
      <c r="D52" s="5"/>
      <c r="E52" s="5"/>
      <c r="F52" s="5">
        <f t="shared" si="2"/>
        <v>0</v>
      </c>
      <c r="G52" s="5">
        <f t="shared" si="1"/>
        <v>0</v>
      </c>
      <c r="H52" s="5"/>
    </row>
    <row r="53" spans="3:8">
      <c r="C53" s="3"/>
      <c r="D53" s="5"/>
      <c r="E53" s="5"/>
      <c r="F53" s="5">
        <f t="shared" si="2"/>
        <v>0</v>
      </c>
      <c r="G53" s="5">
        <f t="shared" si="1"/>
        <v>0</v>
      </c>
      <c r="H53" s="5"/>
    </row>
    <row r="54" spans="3:8">
      <c r="C54" s="3"/>
      <c r="D54" s="5"/>
      <c r="E54" s="5"/>
      <c r="F54" s="5">
        <f t="shared" si="2"/>
        <v>0</v>
      </c>
      <c r="G54" s="5">
        <f t="shared" si="1"/>
        <v>0</v>
      </c>
      <c r="H54" s="5"/>
    </row>
    <row r="55" spans="3:8">
      <c r="C55" s="3"/>
      <c r="D55" s="5"/>
      <c r="E55" s="5"/>
      <c r="F55" s="5">
        <f t="shared" si="2"/>
        <v>0</v>
      </c>
      <c r="G55" s="5">
        <f t="shared" si="1"/>
        <v>0</v>
      </c>
      <c r="H55" s="5"/>
    </row>
    <row r="56" spans="3:8">
      <c r="C56" s="3"/>
      <c r="D56" s="5"/>
      <c r="E56" s="5"/>
      <c r="F56" s="5">
        <f t="shared" si="2"/>
        <v>0</v>
      </c>
      <c r="G56" s="5">
        <f t="shared" si="1"/>
        <v>0</v>
      </c>
      <c r="H56" s="5"/>
    </row>
    <row r="57" spans="3:8">
      <c r="C57" s="3"/>
      <c r="D57" s="5"/>
      <c r="E57" s="5"/>
      <c r="F57" s="5">
        <f t="shared" si="2"/>
        <v>0</v>
      </c>
      <c r="G57" s="5">
        <f t="shared" si="1"/>
        <v>0</v>
      </c>
      <c r="H57" s="5"/>
    </row>
    <row r="58" spans="3:8">
      <c r="C58" s="3"/>
      <c r="D58" s="5"/>
      <c r="E58" s="5"/>
      <c r="F58" s="5">
        <f t="shared" si="2"/>
        <v>0</v>
      </c>
      <c r="G58" s="5">
        <f t="shared" si="1"/>
        <v>0</v>
      </c>
      <c r="H58" s="5"/>
    </row>
    <row r="59" spans="3:8">
      <c r="C59" s="3"/>
      <c r="D59" s="5"/>
      <c r="E59" s="5"/>
      <c r="F59" s="5">
        <f t="shared" si="2"/>
        <v>0</v>
      </c>
      <c r="G59" s="5">
        <f t="shared" si="1"/>
        <v>0</v>
      </c>
      <c r="H59" s="5"/>
    </row>
    <row r="60" spans="3:8">
      <c r="C60" s="3"/>
      <c r="D60" s="5"/>
      <c r="E60" s="5"/>
      <c r="F60" s="5">
        <f t="shared" si="2"/>
        <v>0</v>
      </c>
      <c r="G60" s="5">
        <f t="shared" si="1"/>
        <v>0</v>
      </c>
      <c r="H60" s="5"/>
    </row>
    <row r="61" spans="3:8">
      <c r="C61" s="3"/>
      <c r="D61" s="5"/>
      <c r="E61" s="5"/>
      <c r="F61" s="5">
        <f t="shared" si="2"/>
        <v>0</v>
      </c>
      <c r="G61" s="5">
        <f t="shared" si="1"/>
        <v>0</v>
      </c>
      <c r="H61" s="5"/>
    </row>
    <row r="62" spans="3:8">
      <c r="C62" s="3"/>
      <c r="D62" s="5"/>
      <c r="E62" s="5"/>
      <c r="F62" s="5">
        <f t="shared" si="2"/>
        <v>0</v>
      </c>
      <c r="G62" s="5">
        <f t="shared" si="1"/>
        <v>0</v>
      </c>
      <c r="H62" s="5"/>
    </row>
    <row r="63" spans="3:8">
      <c r="C63" s="3"/>
      <c r="D63" s="5"/>
      <c r="E63" s="5"/>
      <c r="F63" s="5">
        <f t="shared" si="2"/>
        <v>0</v>
      </c>
      <c r="G63" s="5">
        <f t="shared" si="1"/>
        <v>0</v>
      </c>
      <c r="H63" s="5"/>
    </row>
    <row r="64" spans="3:8">
      <c r="C64" s="3"/>
      <c r="D64" s="5"/>
      <c r="E64" s="5"/>
      <c r="F64" s="5">
        <f t="shared" si="2"/>
        <v>0</v>
      </c>
      <c r="G64" s="5">
        <f t="shared" si="1"/>
        <v>0</v>
      </c>
      <c r="H64" s="5"/>
    </row>
    <row r="65" spans="3:8">
      <c r="C65" s="3"/>
      <c r="D65" s="5"/>
      <c r="E65" s="5"/>
      <c r="F65" s="5">
        <f t="shared" si="2"/>
        <v>0</v>
      </c>
      <c r="G65" s="5">
        <f t="shared" si="1"/>
        <v>0</v>
      </c>
      <c r="H65" s="5"/>
    </row>
    <row r="66" spans="3:8">
      <c r="C66" s="3"/>
      <c r="D66" s="5"/>
      <c r="E66" s="5"/>
      <c r="F66" s="5">
        <f t="shared" si="2"/>
        <v>0</v>
      </c>
      <c r="G66" s="5">
        <f t="shared" si="1"/>
        <v>0</v>
      </c>
      <c r="H66" s="5"/>
    </row>
    <row r="67" spans="3:8">
      <c r="C67" s="3"/>
      <c r="D67" s="5"/>
      <c r="E67" s="5"/>
      <c r="F67" s="5">
        <f t="shared" si="2"/>
        <v>0</v>
      </c>
      <c r="G67" s="5">
        <f t="shared" si="1"/>
        <v>0</v>
      </c>
      <c r="H67" s="5"/>
    </row>
    <row r="68" spans="3:8">
      <c r="C68" s="3"/>
      <c r="D68" s="5"/>
      <c r="E68" s="5"/>
      <c r="F68" s="5">
        <f t="shared" si="2"/>
        <v>0</v>
      </c>
      <c r="G68" s="5">
        <f t="shared" ref="G68:G131" si="3">D68-F68</f>
        <v>0</v>
      </c>
      <c r="H68" s="5"/>
    </row>
    <row r="69" spans="3:8">
      <c r="C69" s="3"/>
      <c r="D69" s="5"/>
      <c r="E69" s="5"/>
      <c r="F69" s="5">
        <f t="shared" si="2"/>
        <v>0</v>
      </c>
      <c r="G69" s="5">
        <f t="shared" si="3"/>
        <v>0</v>
      </c>
      <c r="H69" s="5"/>
    </row>
    <row r="70" spans="3:8">
      <c r="C70" s="3"/>
      <c r="D70" s="5"/>
      <c r="E70" s="5"/>
      <c r="F70" s="5">
        <f t="shared" si="2"/>
        <v>0</v>
      </c>
      <c r="G70" s="5">
        <f t="shared" si="3"/>
        <v>0</v>
      </c>
      <c r="H70" s="5"/>
    </row>
    <row r="71" spans="3:8">
      <c r="C71" s="3"/>
      <c r="D71" s="5"/>
      <c r="E71" s="5"/>
      <c r="F71" s="5">
        <f t="shared" ref="F71:F134" si="4">D71/1.2</f>
        <v>0</v>
      </c>
      <c r="G71" s="5">
        <f t="shared" si="3"/>
        <v>0</v>
      </c>
      <c r="H71" s="5"/>
    </row>
    <row r="72" spans="3:8">
      <c r="C72" s="3"/>
      <c r="D72" s="5"/>
      <c r="E72" s="5"/>
      <c r="F72" s="5">
        <f t="shared" si="4"/>
        <v>0</v>
      </c>
      <c r="G72" s="5">
        <f t="shared" si="3"/>
        <v>0</v>
      </c>
      <c r="H72" s="5"/>
    </row>
    <row r="73" spans="3:8">
      <c r="C73" s="3"/>
      <c r="D73" s="5"/>
      <c r="E73" s="5"/>
      <c r="F73" s="5">
        <f t="shared" si="4"/>
        <v>0</v>
      </c>
      <c r="G73" s="5">
        <f t="shared" si="3"/>
        <v>0</v>
      </c>
      <c r="H73" s="5"/>
    </row>
    <row r="74" spans="3:8">
      <c r="C74" s="3"/>
      <c r="D74" s="5"/>
      <c r="E74" s="5"/>
      <c r="F74" s="5">
        <f t="shared" si="4"/>
        <v>0</v>
      </c>
      <c r="G74" s="5">
        <f t="shared" si="3"/>
        <v>0</v>
      </c>
      <c r="H74" s="5"/>
    </row>
    <row r="75" spans="3:8">
      <c r="C75" s="3"/>
      <c r="D75" s="5"/>
      <c r="E75" s="5"/>
      <c r="F75" s="5">
        <f t="shared" si="4"/>
        <v>0</v>
      </c>
      <c r="G75" s="5">
        <f t="shared" si="3"/>
        <v>0</v>
      </c>
      <c r="H75" s="5"/>
    </row>
    <row r="76" spans="3:8">
      <c r="C76" s="3"/>
      <c r="D76" s="5"/>
      <c r="E76" s="5"/>
      <c r="F76" s="5">
        <f t="shared" si="4"/>
        <v>0</v>
      </c>
      <c r="G76" s="5">
        <f t="shared" si="3"/>
        <v>0</v>
      </c>
      <c r="H76" s="5"/>
    </row>
    <row r="77" spans="3:8">
      <c r="C77" s="3"/>
      <c r="D77" s="5"/>
      <c r="E77" s="5"/>
      <c r="F77" s="5">
        <f t="shared" si="4"/>
        <v>0</v>
      </c>
      <c r="G77" s="5">
        <f t="shared" si="3"/>
        <v>0</v>
      </c>
      <c r="H77" s="5"/>
    </row>
    <row r="78" spans="3:8">
      <c r="C78" s="3"/>
      <c r="D78" s="5"/>
      <c r="E78" s="5"/>
      <c r="F78" s="5">
        <f t="shared" si="4"/>
        <v>0</v>
      </c>
      <c r="G78" s="5">
        <f t="shared" si="3"/>
        <v>0</v>
      </c>
      <c r="H78" s="5"/>
    </row>
    <row r="79" spans="3:8">
      <c r="C79" s="3"/>
      <c r="D79" s="5"/>
      <c r="E79" s="5"/>
      <c r="F79" s="5">
        <f t="shared" si="4"/>
        <v>0</v>
      </c>
      <c r="G79" s="5">
        <f t="shared" si="3"/>
        <v>0</v>
      </c>
      <c r="H79" s="5"/>
    </row>
    <row r="80" spans="3:8">
      <c r="C80" s="3"/>
      <c r="D80" s="5"/>
      <c r="E80" s="5"/>
      <c r="F80" s="5">
        <f t="shared" si="4"/>
        <v>0</v>
      </c>
      <c r="G80" s="5">
        <f t="shared" si="3"/>
        <v>0</v>
      </c>
      <c r="H80" s="5"/>
    </row>
    <row r="81" spans="3:8">
      <c r="C81" s="3"/>
      <c r="D81" s="5"/>
      <c r="E81" s="5"/>
      <c r="F81" s="5">
        <f t="shared" si="4"/>
        <v>0</v>
      </c>
      <c r="G81" s="5">
        <f t="shared" si="3"/>
        <v>0</v>
      </c>
      <c r="H81" s="5"/>
    </row>
    <row r="82" spans="3:8">
      <c r="C82" s="3"/>
      <c r="D82" s="5"/>
      <c r="E82" s="5"/>
      <c r="F82" s="5">
        <f t="shared" si="4"/>
        <v>0</v>
      </c>
      <c r="G82" s="5">
        <f t="shared" si="3"/>
        <v>0</v>
      </c>
      <c r="H82" s="5"/>
    </row>
    <row r="83" spans="3:8">
      <c r="C83" s="3"/>
      <c r="D83" s="5"/>
      <c r="E83" s="5"/>
      <c r="F83" s="5">
        <f t="shared" si="4"/>
        <v>0</v>
      </c>
      <c r="G83" s="5">
        <f t="shared" si="3"/>
        <v>0</v>
      </c>
      <c r="H83" s="5"/>
    </row>
    <row r="84" spans="3:8">
      <c r="C84" s="3"/>
      <c r="D84" s="5"/>
      <c r="E84" s="5"/>
      <c r="F84" s="5">
        <f t="shared" si="4"/>
        <v>0</v>
      </c>
      <c r="G84" s="5">
        <f t="shared" si="3"/>
        <v>0</v>
      </c>
      <c r="H84" s="5"/>
    </row>
    <row r="85" spans="3:8">
      <c r="C85" s="3"/>
      <c r="D85" s="5"/>
      <c r="E85" s="5"/>
      <c r="F85" s="5">
        <f t="shared" si="4"/>
        <v>0</v>
      </c>
      <c r="G85" s="5">
        <f t="shared" si="3"/>
        <v>0</v>
      </c>
      <c r="H85" s="5"/>
    </row>
    <row r="86" spans="3:8">
      <c r="C86" s="3"/>
      <c r="D86" s="5"/>
      <c r="E86" s="5"/>
      <c r="F86" s="5">
        <f t="shared" si="4"/>
        <v>0</v>
      </c>
      <c r="G86" s="5">
        <f t="shared" si="3"/>
        <v>0</v>
      </c>
      <c r="H86" s="5"/>
    </row>
    <row r="87" spans="3:8">
      <c r="C87" s="3"/>
      <c r="D87" s="5"/>
      <c r="E87" s="5"/>
      <c r="F87" s="5">
        <f t="shared" si="4"/>
        <v>0</v>
      </c>
      <c r="G87" s="5">
        <f t="shared" si="3"/>
        <v>0</v>
      </c>
      <c r="H87" s="5"/>
    </row>
    <row r="88" spans="3:8">
      <c r="C88" s="3"/>
      <c r="D88" s="5"/>
      <c r="E88" s="5"/>
      <c r="F88" s="5">
        <f t="shared" si="4"/>
        <v>0</v>
      </c>
      <c r="G88" s="5">
        <f t="shared" si="3"/>
        <v>0</v>
      </c>
      <c r="H88" s="5"/>
    </row>
    <row r="89" spans="3:8">
      <c r="C89" s="3"/>
      <c r="D89" s="5"/>
      <c r="E89" s="5"/>
      <c r="F89" s="5">
        <f t="shared" si="4"/>
        <v>0</v>
      </c>
      <c r="G89" s="5">
        <f t="shared" si="3"/>
        <v>0</v>
      </c>
      <c r="H89" s="5"/>
    </row>
    <row r="90" spans="3:8">
      <c r="C90" s="3"/>
      <c r="D90" s="5"/>
      <c r="E90" s="5"/>
      <c r="F90" s="5">
        <f t="shared" si="4"/>
        <v>0</v>
      </c>
      <c r="G90" s="5">
        <f t="shared" si="3"/>
        <v>0</v>
      </c>
      <c r="H90" s="5"/>
    </row>
    <row r="91" spans="3:8">
      <c r="C91" s="3"/>
      <c r="D91" s="5"/>
      <c r="E91" s="5"/>
      <c r="F91" s="5">
        <f t="shared" si="4"/>
        <v>0</v>
      </c>
      <c r="G91" s="5">
        <f t="shared" si="3"/>
        <v>0</v>
      </c>
      <c r="H91" s="5"/>
    </row>
    <row r="92" spans="3:8">
      <c r="C92" s="3"/>
      <c r="D92" s="5"/>
      <c r="E92" s="5"/>
      <c r="F92" s="5">
        <f t="shared" si="4"/>
        <v>0</v>
      </c>
      <c r="G92" s="5">
        <f t="shared" si="3"/>
        <v>0</v>
      </c>
      <c r="H92" s="5"/>
    </row>
    <row r="93" spans="3:8">
      <c r="C93" s="3"/>
      <c r="D93" s="5"/>
      <c r="E93" s="5"/>
      <c r="F93" s="5">
        <f t="shared" si="4"/>
        <v>0</v>
      </c>
      <c r="G93" s="5">
        <f t="shared" si="3"/>
        <v>0</v>
      </c>
      <c r="H93" s="5"/>
    </row>
    <row r="94" spans="3:8">
      <c r="C94" s="3"/>
      <c r="D94" s="5"/>
      <c r="E94" s="5"/>
      <c r="F94" s="5">
        <f t="shared" si="4"/>
        <v>0</v>
      </c>
      <c r="G94" s="5">
        <f t="shared" si="3"/>
        <v>0</v>
      </c>
      <c r="H94" s="5"/>
    </row>
    <row r="95" spans="3:8">
      <c r="C95" s="3"/>
      <c r="D95" s="5"/>
      <c r="E95" s="5"/>
      <c r="F95" s="5">
        <f t="shared" si="4"/>
        <v>0</v>
      </c>
      <c r="G95" s="5">
        <f t="shared" si="3"/>
        <v>0</v>
      </c>
      <c r="H95" s="5"/>
    </row>
    <row r="96" spans="3:8">
      <c r="C96" s="3"/>
      <c r="D96" s="5"/>
      <c r="E96" s="5"/>
      <c r="F96" s="5">
        <f t="shared" si="4"/>
        <v>0</v>
      </c>
      <c r="G96" s="5">
        <f t="shared" si="3"/>
        <v>0</v>
      </c>
      <c r="H96" s="5"/>
    </row>
    <row r="97" spans="3:8">
      <c r="C97" s="3"/>
      <c r="D97" s="5"/>
      <c r="E97" s="5"/>
      <c r="F97" s="5">
        <f t="shared" si="4"/>
        <v>0</v>
      </c>
      <c r="G97" s="5">
        <f t="shared" si="3"/>
        <v>0</v>
      </c>
      <c r="H97" s="5"/>
    </row>
    <row r="98" spans="3:8">
      <c r="C98" s="3"/>
      <c r="D98" s="5"/>
      <c r="E98" s="5"/>
      <c r="F98" s="5">
        <f t="shared" si="4"/>
        <v>0</v>
      </c>
      <c r="G98" s="5">
        <f t="shared" si="3"/>
        <v>0</v>
      </c>
      <c r="H98" s="5"/>
    </row>
    <row r="99" spans="3:8">
      <c r="C99" s="3"/>
      <c r="D99" s="5"/>
      <c r="E99" s="5"/>
      <c r="F99" s="5">
        <f t="shared" si="4"/>
        <v>0</v>
      </c>
      <c r="G99" s="5">
        <f t="shared" si="3"/>
        <v>0</v>
      </c>
      <c r="H99" s="5"/>
    </row>
    <row r="100" spans="3:8">
      <c r="C100" s="3"/>
      <c r="D100" s="5"/>
      <c r="E100" s="5"/>
      <c r="F100" s="5">
        <f t="shared" si="4"/>
        <v>0</v>
      </c>
      <c r="G100" s="5">
        <f t="shared" si="3"/>
        <v>0</v>
      </c>
      <c r="H100" s="5"/>
    </row>
    <row r="101" spans="3:8">
      <c r="C101" s="3"/>
      <c r="D101" s="5"/>
      <c r="E101" s="5"/>
      <c r="F101" s="5">
        <f t="shared" si="4"/>
        <v>0</v>
      </c>
      <c r="G101" s="5">
        <f t="shared" si="3"/>
        <v>0</v>
      </c>
      <c r="H101" s="5"/>
    </row>
    <row r="102" spans="3:8">
      <c r="C102" s="3"/>
      <c r="D102" s="5"/>
      <c r="E102" s="5"/>
      <c r="F102" s="5">
        <f t="shared" si="4"/>
        <v>0</v>
      </c>
      <c r="G102" s="5">
        <f t="shared" si="3"/>
        <v>0</v>
      </c>
      <c r="H102" s="5"/>
    </row>
    <row r="103" spans="3:8">
      <c r="C103" s="3"/>
      <c r="D103" s="5"/>
      <c r="E103" s="5"/>
      <c r="F103" s="5">
        <f t="shared" si="4"/>
        <v>0</v>
      </c>
      <c r="G103" s="5">
        <f t="shared" si="3"/>
        <v>0</v>
      </c>
      <c r="H103" s="5"/>
    </row>
    <row r="104" spans="3:8">
      <c r="C104" s="3"/>
      <c r="D104" s="5"/>
      <c r="E104" s="5"/>
      <c r="F104" s="5">
        <f t="shared" si="4"/>
        <v>0</v>
      </c>
      <c r="G104" s="5">
        <f t="shared" si="3"/>
        <v>0</v>
      </c>
      <c r="H104" s="5"/>
    </row>
    <row r="105" spans="3:8">
      <c r="C105" s="3"/>
      <c r="D105" s="5"/>
      <c r="E105" s="5"/>
      <c r="F105" s="5">
        <f t="shared" si="4"/>
        <v>0</v>
      </c>
      <c r="G105" s="5">
        <f t="shared" si="3"/>
        <v>0</v>
      </c>
      <c r="H105" s="5"/>
    </row>
    <row r="106" spans="3:8">
      <c r="C106" s="3"/>
      <c r="D106" s="5"/>
      <c r="E106" s="5"/>
      <c r="F106" s="5">
        <f t="shared" si="4"/>
        <v>0</v>
      </c>
      <c r="G106" s="5">
        <f t="shared" si="3"/>
        <v>0</v>
      </c>
      <c r="H106" s="5"/>
    </row>
    <row r="107" spans="3:8">
      <c r="C107" s="3"/>
      <c r="D107" s="5"/>
      <c r="E107" s="5"/>
      <c r="F107" s="5">
        <f t="shared" si="4"/>
        <v>0</v>
      </c>
      <c r="G107" s="5">
        <f t="shared" si="3"/>
        <v>0</v>
      </c>
      <c r="H107" s="5"/>
    </row>
    <row r="108" spans="3:8">
      <c r="C108" s="3"/>
      <c r="D108" s="5"/>
      <c r="E108" s="5"/>
      <c r="F108" s="5">
        <f t="shared" si="4"/>
        <v>0</v>
      </c>
      <c r="G108" s="5">
        <f t="shared" si="3"/>
        <v>0</v>
      </c>
      <c r="H108" s="5"/>
    </row>
    <row r="109" spans="3:8">
      <c r="C109" s="3"/>
      <c r="D109" s="5"/>
      <c r="E109" s="5"/>
      <c r="F109" s="5">
        <f t="shared" si="4"/>
        <v>0</v>
      </c>
      <c r="G109" s="5">
        <f t="shared" si="3"/>
        <v>0</v>
      </c>
      <c r="H109" s="5"/>
    </row>
    <row r="110" spans="3:8">
      <c r="C110" s="3"/>
      <c r="D110" s="5"/>
      <c r="E110" s="5"/>
      <c r="F110" s="5">
        <f t="shared" si="4"/>
        <v>0</v>
      </c>
      <c r="G110" s="5">
        <f t="shared" si="3"/>
        <v>0</v>
      </c>
      <c r="H110" s="5"/>
    </row>
    <row r="111" spans="3:8">
      <c r="C111" s="3"/>
      <c r="D111" s="5"/>
      <c r="E111" s="5"/>
      <c r="F111" s="5">
        <f t="shared" si="4"/>
        <v>0</v>
      </c>
      <c r="G111" s="5">
        <f t="shared" si="3"/>
        <v>0</v>
      </c>
      <c r="H111" s="5"/>
    </row>
    <row r="112" spans="3:8">
      <c r="C112" s="3"/>
      <c r="D112" s="5"/>
      <c r="E112" s="5"/>
      <c r="F112" s="5">
        <f t="shared" si="4"/>
        <v>0</v>
      </c>
      <c r="G112" s="5">
        <f t="shared" si="3"/>
        <v>0</v>
      </c>
      <c r="H112" s="5"/>
    </row>
    <row r="113" spans="3:8">
      <c r="C113" s="3"/>
      <c r="D113" s="5"/>
      <c r="E113" s="5"/>
      <c r="F113" s="5">
        <f t="shared" si="4"/>
        <v>0</v>
      </c>
      <c r="G113" s="5">
        <f t="shared" si="3"/>
        <v>0</v>
      </c>
      <c r="H113" s="5"/>
    </row>
    <row r="114" spans="3:8">
      <c r="C114" s="3"/>
      <c r="D114" s="5"/>
      <c r="E114" s="5"/>
      <c r="F114" s="5">
        <f t="shared" si="4"/>
        <v>0</v>
      </c>
      <c r="G114" s="5">
        <f t="shared" si="3"/>
        <v>0</v>
      </c>
      <c r="H114" s="5"/>
    </row>
    <row r="115" spans="3:8">
      <c r="C115" s="3"/>
      <c r="D115" s="5"/>
      <c r="E115" s="5"/>
      <c r="F115" s="5">
        <f t="shared" si="4"/>
        <v>0</v>
      </c>
      <c r="G115" s="5">
        <f t="shared" si="3"/>
        <v>0</v>
      </c>
      <c r="H115" s="5"/>
    </row>
    <row r="116" spans="3:8">
      <c r="C116" s="3"/>
      <c r="D116" s="5"/>
      <c r="E116" s="5"/>
      <c r="F116" s="5">
        <f t="shared" si="4"/>
        <v>0</v>
      </c>
      <c r="G116" s="5">
        <f t="shared" si="3"/>
        <v>0</v>
      </c>
      <c r="H116" s="5"/>
    </row>
    <row r="117" spans="3:8">
      <c r="C117" s="3"/>
      <c r="D117" s="5"/>
      <c r="E117" s="5"/>
      <c r="F117" s="5">
        <f t="shared" si="4"/>
        <v>0</v>
      </c>
      <c r="G117" s="5">
        <f t="shared" si="3"/>
        <v>0</v>
      </c>
      <c r="H117" s="5"/>
    </row>
    <row r="118" spans="3:8">
      <c r="C118" s="3"/>
      <c r="D118" s="5"/>
      <c r="E118" s="5"/>
      <c r="F118" s="5">
        <f t="shared" si="4"/>
        <v>0</v>
      </c>
      <c r="G118" s="5">
        <f t="shared" si="3"/>
        <v>0</v>
      </c>
      <c r="H118" s="5"/>
    </row>
    <row r="119" spans="3:8">
      <c r="C119" s="3"/>
      <c r="D119" s="5"/>
      <c r="E119" s="5"/>
      <c r="F119" s="5">
        <f t="shared" si="4"/>
        <v>0</v>
      </c>
      <c r="G119" s="5">
        <f t="shared" si="3"/>
        <v>0</v>
      </c>
      <c r="H119" s="5"/>
    </row>
    <row r="120" spans="3:8">
      <c r="C120" s="3"/>
      <c r="D120" s="5"/>
      <c r="E120" s="5"/>
      <c r="F120" s="5">
        <f t="shared" si="4"/>
        <v>0</v>
      </c>
      <c r="G120" s="5">
        <f t="shared" si="3"/>
        <v>0</v>
      </c>
      <c r="H120" s="5"/>
    </row>
    <row r="121" spans="3:8">
      <c r="C121" s="3"/>
      <c r="D121" s="5"/>
      <c r="E121" s="5"/>
      <c r="F121" s="5">
        <f t="shared" si="4"/>
        <v>0</v>
      </c>
      <c r="G121" s="5">
        <f t="shared" si="3"/>
        <v>0</v>
      </c>
      <c r="H121" s="5"/>
    </row>
    <row r="122" spans="3:8">
      <c r="C122" s="3"/>
      <c r="D122" s="5"/>
      <c r="E122" s="5"/>
      <c r="F122" s="5">
        <f t="shared" si="4"/>
        <v>0</v>
      </c>
      <c r="G122" s="5">
        <f t="shared" si="3"/>
        <v>0</v>
      </c>
      <c r="H122" s="5"/>
    </row>
    <row r="123" spans="3:8">
      <c r="C123" s="3"/>
      <c r="D123" s="5"/>
      <c r="E123" s="5"/>
      <c r="F123" s="5">
        <f t="shared" si="4"/>
        <v>0</v>
      </c>
      <c r="G123" s="5">
        <f t="shared" si="3"/>
        <v>0</v>
      </c>
      <c r="H123" s="5"/>
    </row>
    <row r="124" spans="3:8">
      <c r="C124" s="3"/>
      <c r="D124" s="5"/>
      <c r="E124" s="5"/>
      <c r="F124" s="5">
        <f t="shared" si="4"/>
        <v>0</v>
      </c>
      <c r="G124" s="5">
        <f t="shared" si="3"/>
        <v>0</v>
      </c>
      <c r="H124" s="5"/>
    </row>
    <row r="125" spans="3:8">
      <c r="C125" s="3"/>
      <c r="D125" s="5"/>
      <c r="E125" s="5"/>
      <c r="F125" s="5">
        <f t="shared" si="4"/>
        <v>0</v>
      </c>
      <c r="G125" s="5">
        <f t="shared" si="3"/>
        <v>0</v>
      </c>
      <c r="H125" s="5"/>
    </row>
    <row r="126" spans="3:8">
      <c r="C126" s="3"/>
      <c r="D126" s="5"/>
      <c r="E126" s="5"/>
      <c r="F126" s="5">
        <f t="shared" si="4"/>
        <v>0</v>
      </c>
      <c r="G126" s="5">
        <f t="shared" si="3"/>
        <v>0</v>
      </c>
      <c r="H126" s="5"/>
    </row>
    <row r="127" spans="3:8">
      <c r="C127" s="3"/>
      <c r="D127" s="5"/>
      <c r="E127" s="5"/>
      <c r="F127" s="5">
        <f t="shared" si="4"/>
        <v>0</v>
      </c>
      <c r="G127" s="5">
        <f t="shared" si="3"/>
        <v>0</v>
      </c>
      <c r="H127" s="5"/>
    </row>
    <row r="128" spans="3:8">
      <c r="C128" s="3"/>
      <c r="D128" s="5"/>
      <c r="E128" s="5"/>
      <c r="F128" s="5">
        <f t="shared" si="4"/>
        <v>0</v>
      </c>
      <c r="G128" s="5">
        <f t="shared" si="3"/>
        <v>0</v>
      </c>
      <c r="H128" s="5"/>
    </row>
    <row r="129" spans="3:8">
      <c r="C129" s="3"/>
      <c r="D129" s="5"/>
      <c r="E129" s="5"/>
      <c r="F129" s="5">
        <f t="shared" si="4"/>
        <v>0</v>
      </c>
      <c r="G129" s="5">
        <f t="shared" si="3"/>
        <v>0</v>
      </c>
      <c r="H129" s="5"/>
    </row>
    <row r="130" spans="3:8">
      <c r="C130" s="3"/>
      <c r="D130" s="5"/>
      <c r="E130" s="5"/>
      <c r="F130" s="5">
        <f t="shared" si="4"/>
        <v>0</v>
      </c>
      <c r="G130" s="5">
        <f t="shared" si="3"/>
        <v>0</v>
      </c>
      <c r="H130" s="5"/>
    </row>
    <row r="131" spans="3:8">
      <c r="C131" s="3"/>
      <c r="D131" s="5"/>
      <c r="E131" s="5"/>
      <c r="F131" s="5">
        <f t="shared" si="4"/>
        <v>0</v>
      </c>
      <c r="G131" s="5">
        <f t="shared" si="3"/>
        <v>0</v>
      </c>
      <c r="H131" s="5"/>
    </row>
    <row r="132" spans="3:8">
      <c r="C132" s="3"/>
      <c r="D132" s="5"/>
      <c r="E132" s="5"/>
      <c r="F132" s="5">
        <f t="shared" si="4"/>
        <v>0</v>
      </c>
      <c r="G132" s="5">
        <f t="shared" ref="G132:G144" si="5">D132-F132</f>
        <v>0</v>
      </c>
      <c r="H132" s="5"/>
    </row>
    <row r="133" spans="3:8">
      <c r="C133" s="3"/>
      <c r="D133" s="5"/>
      <c r="E133" s="5"/>
      <c r="F133" s="5">
        <f t="shared" si="4"/>
        <v>0</v>
      </c>
      <c r="G133" s="5">
        <f t="shared" si="5"/>
        <v>0</v>
      </c>
      <c r="H133" s="5"/>
    </row>
    <row r="134" spans="3:8">
      <c r="C134" s="3"/>
      <c r="D134" s="5"/>
      <c r="E134" s="5"/>
      <c r="F134" s="5">
        <f t="shared" si="4"/>
        <v>0</v>
      </c>
      <c r="G134" s="5">
        <f t="shared" si="5"/>
        <v>0</v>
      </c>
      <c r="H134" s="5"/>
    </row>
    <row r="135" spans="3:8">
      <c r="C135" s="3"/>
      <c r="D135" s="5"/>
      <c r="E135" s="5"/>
      <c r="F135" s="5">
        <f t="shared" ref="F135:F144" si="6">D135/1.2</f>
        <v>0</v>
      </c>
      <c r="G135" s="5">
        <f t="shared" si="5"/>
        <v>0</v>
      </c>
      <c r="H135" s="5"/>
    </row>
    <row r="136" spans="3:8">
      <c r="C136" s="3"/>
      <c r="D136" s="5"/>
      <c r="E136" s="5"/>
      <c r="F136" s="5">
        <f t="shared" si="6"/>
        <v>0</v>
      </c>
      <c r="G136" s="5">
        <f t="shared" si="5"/>
        <v>0</v>
      </c>
      <c r="H136" s="5"/>
    </row>
    <row r="137" spans="3:8">
      <c r="C137" s="3"/>
      <c r="D137" s="5"/>
      <c r="E137" s="5"/>
      <c r="F137" s="5">
        <f t="shared" si="6"/>
        <v>0</v>
      </c>
      <c r="G137" s="5">
        <f t="shared" si="5"/>
        <v>0</v>
      </c>
      <c r="H137" s="5"/>
    </row>
    <row r="138" spans="3:8">
      <c r="C138" s="3"/>
      <c r="D138" s="5"/>
      <c r="E138" s="5"/>
      <c r="F138" s="5">
        <f t="shared" si="6"/>
        <v>0</v>
      </c>
      <c r="G138" s="5">
        <f t="shared" si="5"/>
        <v>0</v>
      </c>
      <c r="H138" s="5"/>
    </row>
    <row r="139" spans="3:8">
      <c r="C139" s="3"/>
      <c r="D139" s="5"/>
      <c r="E139" s="5"/>
      <c r="F139" s="5">
        <f t="shared" si="6"/>
        <v>0</v>
      </c>
      <c r="G139" s="5">
        <f t="shared" si="5"/>
        <v>0</v>
      </c>
      <c r="H139" s="5"/>
    </row>
    <row r="140" spans="3:8">
      <c r="C140" s="3"/>
      <c r="D140" s="5"/>
      <c r="E140" s="5"/>
      <c r="F140" s="5">
        <f t="shared" si="6"/>
        <v>0</v>
      </c>
      <c r="G140" s="5">
        <f t="shared" si="5"/>
        <v>0</v>
      </c>
      <c r="H140" s="5"/>
    </row>
    <row r="141" spans="3:8">
      <c r="C141" s="3"/>
      <c r="D141" s="5"/>
      <c r="E141" s="5"/>
      <c r="F141" s="5">
        <f t="shared" si="6"/>
        <v>0</v>
      </c>
      <c r="G141" s="5">
        <f t="shared" si="5"/>
        <v>0</v>
      </c>
      <c r="H141" s="5"/>
    </row>
    <row r="142" spans="3:8">
      <c r="C142" s="3"/>
      <c r="D142" s="5"/>
      <c r="E142" s="5"/>
      <c r="F142" s="5">
        <f t="shared" si="6"/>
        <v>0</v>
      </c>
      <c r="G142" s="5">
        <f t="shared" si="5"/>
        <v>0</v>
      </c>
      <c r="H142" s="5"/>
    </row>
    <row r="143" spans="3:8">
      <c r="C143" s="3"/>
      <c r="D143" s="5"/>
      <c r="E143" s="5"/>
      <c r="F143" s="5">
        <f t="shared" si="6"/>
        <v>0</v>
      </c>
      <c r="G143" s="5">
        <f t="shared" si="5"/>
        <v>0</v>
      </c>
      <c r="H143" s="5"/>
    </row>
    <row r="144" spans="3:8">
      <c r="C144" s="3"/>
      <c r="D144" s="5"/>
      <c r="E144" s="5"/>
      <c r="F144" s="5">
        <f t="shared" si="6"/>
        <v>0</v>
      </c>
      <c r="G144" s="5">
        <f t="shared" si="5"/>
        <v>0</v>
      </c>
      <c r="H144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3</vt:i4>
      </vt:variant>
    </vt:vector>
  </HeadingPairs>
  <TitlesOfParts>
    <vt:vector size="9" baseType="lpstr">
      <vt:lpstr>20</vt:lpstr>
      <vt:lpstr>14</vt:lpstr>
      <vt:lpstr>0</vt:lpstr>
      <vt:lpstr>DPH-3</vt:lpstr>
      <vt:lpstr>DPH-4</vt:lpstr>
      <vt:lpstr>List3</vt:lpstr>
      <vt:lpstr>'0'!nouzovy_import</vt:lpstr>
      <vt:lpstr>'14'!nouzovy_import</vt:lpstr>
      <vt:lpstr>'20'!nouzovy_import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</dc:creator>
  <cp:lastModifiedBy>golf</cp:lastModifiedBy>
  <dcterms:created xsi:type="dcterms:W3CDTF">2012-07-31T05:36:12Z</dcterms:created>
  <dcterms:modified xsi:type="dcterms:W3CDTF">2013-01-21T16:39:55Z</dcterms:modified>
</cp:coreProperties>
</file>