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activeX/activeX5.xml" ContentType="application/vnd.ms-office.activeX+xml"/>
  <Override PartName="/xl/drawings/drawing4.xml" ContentType="application/vnd.openxmlformats-officedocument.drawing+xml"/>
  <Override PartName="/xl/activeX/activeX12.bin" ContentType="application/vnd.ms-office.activeX"/>
  <Override PartName="/xl/activeX/activeX1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drawings/drawing2.xml" ContentType="application/vnd.openxmlformats-officedocument.drawing+xml"/>
  <Override PartName="/xl/activeX/activeX4.xml" ContentType="application/vnd.ms-office.activeX+xml"/>
  <Override PartName="/xl/drawings/drawing3.xml" ContentType="application/vnd.openxmlformats-officedocument.drawing+xml"/>
  <Override PartName="/xl/activeX/activeX10.bin" ContentType="application/vnd.ms-office.activeX"/>
  <Override PartName="/xl/activeX/activeX15.xml" ContentType="application/vnd.ms-office.activeX+xml"/>
  <Override PartName="/xl/activeX/activeX16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Override PartName="/xl/activeX/activeX6.xml" ContentType="application/vnd.ms-office.activeX+xml"/>
  <Override PartName="/xl/activeX/activeX11.bin" ContentType="application/vnd.ms-office.activeX"/>
  <Override PartName="/xl/drawings/drawing5.xml" ContentType="application/vnd.openxmlformats-officedocument.drawing+xml"/>
  <Override PartName="/xl/activeX/activeX18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ento_sešit"/>
  <bookViews>
    <workbookView xWindow="120" yWindow="45" windowWidth="15180" windowHeight="8565" activeTab="5"/>
  </bookViews>
  <sheets>
    <sheet name="dms" sheetId="8" r:id="rId1"/>
    <sheet name="deg" sheetId="9" r:id="rId2"/>
    <sheet name="WGS84 to UTM" sheetId="7" r:id="rId3"/>
    <sheet name="zUTM" sheetId="1" r:id="rId4"/>
    <sheet name="zS42" sheetId="2" r:id="rId5"/>
    <sheet name="zJTSK" sheetId="3" r:id="rId6"/>
    <sheet name="skryty" sheetId="6" r:id="rId7"/>
    <sheet name="hrdv" sheetId="10" r:id="rId8"/>
  </sheets>
  <definedNames>
    <definedName name="seznam_souřadnic_v_textovém_tvaru" localSheetId="7">hrdv!$A$1:$C$36</definedName>
  </definedNames>
  <calcPr calcId="125725"/>
</workbook>
</file>

<file path=xl/calcChain.xml><?xml version="1.0" encoding="utf-8"?>
<calcChain xmlns="http://schemas.openxmlformats.org/spreadsheetml/2006/main">
  <c r="N2" i="7"/>
  <c r="N3"/>
  <c r="P24"/>
  <c r="N2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4"/>
  <c r="C2" i="6"/>
  <c r="E2"/>
  <c r="G2"/>
  <c r="H2"/>
  <c r="J2"/>
  <c r="L2"/>
  <c r="M2"/>
  <c r="N2"/>
  <c r="O2"/>
  <c r="P2"/>
  <c r="Q2"/>
  <c r="R2"/>
  <c r="S2"/>
  <c r="T2"/>
  <c r="U2"/>
  <c r="V2"/>
  <c r="W2"/>
  <c r="X2"/>
  <c r="Y2"/>
</calcChain>
</file>

<file path=xl/connections.xml><?xml version="1.0" encoding="utf-8"?>
<connections xmlns="http://schemas.openxmlformats.org/spreadsheetml/2006/main">
  <connection id="1" name="seznam souřadnic v textovém tvaru" type="6" refreshedVersion="3" background="1" saveData="1">
    <textPr codePage="852" sourceFile="V:\vývoj\python\zemjemjerka\hrdv\seznam souřadnic GP." thousands=" 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<sst xmlns="http://schemas.openxmlformats.org/spreadsheetml/2006/main" count="239" uniqueCount="84">
  <si>
    <t>INPUT</t>
  </si>
  <si>
    <t>OUTPUT</t>
  </si>
  <si>
    <t>X S42</t>
  </si>
  <si>
    <t>Y S42</t>
  </si>
  <si>
    <t>X JTSK</t>
  </si>
  <si>
    <t>Y JTSK</t>
  </si>
  <si>
    <t>zone</t>
  </si>
  <si>
    <t>Y latitude</t>
  </si>
  <si>
    <t>X longitude</t>
  </si>
  <si>
    <r>
      <t>N</t>
    </r>
    <r>
      <rPr>
        <sz val="10"/>
        <rFont val="Arial CE"/>
        <charset val="238"/>
      </rPr>
      <t xml:space="preserve"> stupne</t>
    </r>
  </si>
  <si>
    <r>
      <t>N</t>
    </r>
    <r>
      <rPr>
        <sz val="10"/>
        <rFont val="Arial CE"/>
        <charset val="238"/>
      </rPr>
      <t xml:space="preserve"> minuty </t>
    </r>
  </si>
  <si>
    <r>
      <t>N</t>
    </r>
    <r>
      <rPr>
        <sz val="10"/>
        <rFont val="Arial CE"/>
        <charset val="238"/>
      </rPr>
      <t xml:space="preserve"> sekundy</t>
    </r>
  </si>
  <si>
    <r>
      <t>E</t>
    </r>
    <r>
      <rPr>
        <sz val="10"/>
        <rFont val="Arial CE"/>
        <charset val="238"/>
      </rPr>
      <t xml:space="preserve"> stupne</t>
    </r>
  </si>
  <si>
    <r>
      <t>E</t>
    </r>
    <r>
      <rPr>
        <sz val="10"/>
        <rFont val="Arial CE"/>
        <charset val="238"/>
      </rPr>
      <t xml:space="preserve"> minuty </t>
    </r>
  </si>
  <si>
    <r>
      <t>E</t>
    </r>
    <r>
      <rPr>
        <sz val="10"/>
        <rFont val="Arial CE"/>
        <charset val="238"/>
      </rPr>
      <t xml:space="preserve"> sekundy</t>
    </r>
  </si>
  <si>
    <r>
      <t>N</t>
    </r>
    <r>
      <rPr>
        <sz val="10"/>
        <rFont val="Arial CE"/>
        <charset val="238"/>
      </rPr>
      <t xml:space="preserve"> XX,XXXo</t>
    </r>
  </si>
  <si>
    <t>Y lat stupne</t>
  </si>
  <si>
    <t>Y lat min</t>
  </si>
  <si>
    <t>Y lat sec</t>
  </si>
  <si>
    <t>X long stupně</t>
  </si>
  <si>
    <t>X long min§</t>
  </si>
  <si>
    <t>X long sec</t>
  </si>
  <si>
    <t>číslo bodu</t>
  </si>
  <si>
    <t>cislo bodu</t>
  </si>
  <si>
    <t>N</t>
  </si>
  <si>
    <t>E</t>
  </si>
  <si>
    <t>a</t>
  </si>
  <si>
    <t>e</t>
  </si>
  <si>
    <t>FE</t>
  </si>
  <si>
    <t>FN</t>
  </si>
  <si>
    <t>lambda0</t>
  </si>
  <si>
    <t>lambda0(rad)</t>
  </si>
  <si>
    <t>fi0</t>
  </si>
  <si>
    <t>fi0 (rad)</t>
  </si>
  <si>
    <t>k0</t>
  </si>
  <si>
    <t>fi (rad)</t>
  </si>
  <si>
    <t>lambda (rad)</t>
  </si>
  <si>
    <t>e'2</t>
  </si>
  <si>
    <t>T</t>
  </si>
  <si>
    <t>C</t>
  </si>
  <si>
    <t>A</t>
  </si>
  <si>
    <t>M</t>
  </si>
  <si>
    <t>M0</t>
  </si>
  <si>
    <t>x</t>
  </si>
  <si>
    <t>y</t>
  </si>
  <si>
    <t>X</t>
  </si>
  <si>
    <t>Y</t>
  </si>
  <si>
    <t>ZONE</t>
  </si>
  <si>
    <r>
      <t>N</t>
    </r>
    <r>
      <rPr>
        <sz val="10"/>
        <rFont val="Arial CE"/>
        <charset val="238"/>
      </rPr>
      <t xml:space="preserve"> XX,XXXo (WGS 84)</t>
    </r>
  </si>
  <si>
    <r>
      <t>E</t>
    </r>
    <r>
      <rPr>
        <sz val="10"/>
        <rFont val="Arial CE"/>
        <charset val="238"/>
      </rPr>
      <t xml:space="preserve"> XX,XXXo (WGS 84)</t>
    </r>
  </si>
  <si>
    <t>Y UTM</t>
  </si>
  <si>
    <t>X UTM</t>
  </si>
  <si>
    <r>
      <t>N</t>
    </r>
    <r>
      <rPr>
        <sz val="10"/>
        <color indexed="12"/>
        <rFont val="Arial CE"/>
        <family val="2"/>
        <charset val="238"/>
      </rPr>
      <t xml:space="preserve"> stupne</t>
    </r>
  </si>
  <si>
    <r>
      <t>N</t>
    </r>
    <r>
      <rPr>
        <sz val="10"/>
        <color indexed="12"/>
        <rFont val="Arial CE"/>
        <family val="2"/>
        <charset val="238"/>
      </rPr>
      <t xml:space="preserve"> minuty </t>
    </r>
  </si>
  <si>
    <r>
      <t>N</t>
    </r>
    <r>
      <rPr>
        <sz val="10"/>
        <color indexed="12"/>
        <rFont val="Arial CE"/>
        <family val="2"/>
        <charset val="238"/>
      </rPr>
      <t xml:space="preserve"> sekundy</t>
    </r>
  </si>
  <si>
    <r>
      <t>E</t>
    </r>
    <r>
      <rPr>
        <sz val="10"/>
        <color indexed="12"/>
        <rFont val="Arial CE"/>
        <family val="2"/>
        <charset val="238"/>
      </rPr>
      <t xml:space="preserve"> stupne</t>
    </r>
  </si>
  <si>
    <r>
      <t>E</t>
    </r>
    <r>
      <rPr>
        <sz val="10"/>
        <color indexed="12"/>
        <rFont val="Arial CE"/>
        <family val="2"/>
        <charset val="238"/>
      </rPr>
      <t xml:space="preserve"> minuty </t>
    </r>
  </si>
  <si>
    <r>
      <t>E</t>
    </r>
    <r>
      <rPr>
        <sz val="10"/>
        <color indexed="12"/>
        <rFont val="Arial CE"/>
        <family val="2"/>
        <charset val="238"/>
      </rPr>
      <t xml:space="preserve"> sekundy</t>
    </r>
  </si>
  <si>
    <r>
      <t>N</t>
    </r>
    <r>
      <rPr>
        <sz val="10"/>
        <color indexed="12"/>
        <rFont val="Arial CE"/>
        <family val="2"/>
        <charset val="238"/>
      </rPr>
      <t xml:space="preserve"> XX,XXXo</t>
    </r>
  </si>
  <si>
    <r>
      <t>E</t>
    </r>
    <r>
      <rPr>
        <sz val="10"/>
        <color indexed="12"/>
        <rFont val="Arial CE"/>
        <family val="2"/>
        <charset val="238"/>
      </rPr>
      <t xml:space="preserve"> XX,XXXo</t>
    </r>
  </si>
  <si>
    <r>
      <t>E</t>
    </r>
    <r>
      <rPr>
        <sz val="10"/>
        <rFont val="Arial CE"/>
        <charset val="238"/>
      </rPr>
      <t xml:space="preserve"> XX,XXXo</t>
    </r>
  </si>
  <si>
    <t>WGS84</t>
  </si>
  <si>
    <t>B</t>
  </si>
  <si>
    <t>D</t>
  </si>
  <si>
    <t>F</t>
  </si>
  <si>
    <t>G</t>
  </si>
  <si>
    <t>H</t>
  </si>
  <si>
    <t>J</t>
  </si>
  <si>
    <t>K</t>
  </si>
  <si>
    <t>L</t>
  </si>
  <si>
    <t>P</t>
  </si>
  <si>
    <t>Q</t>
  </si>
  <si>
    <t>R</t>
  </si>
  <si>
    <t>S</t>
  </si>
  <si>
    <t>U</t>
  </si>
  <si>
    <t>V</t>
  </si>
  <si>
    <t>W</t>
  </si>
  <si>
    <t>Z</t>
  </si>
  <si>
    <t>Nejsevernější bod: 51º 03′ 20,53724″ severní šířky (Lobendava)</t>
  </si>
  <si>
    <t>Nejjižnější bod: 48º 33′ 06,50807″ severní šířky (Vyšší Brod)</t>
  </si>
  <si>
    <t>Nejzápadnější bod: 12º 05′ 25,92179″ východní délky (Krásná)</t>
  </si>
  <si>
    <t>Nejvýchodnější bod: 18º 51′ 40″ východní délky (Bukovec)</t>
  </si>
  <si>
    <t>STOP</t>
  </si>
  <si>
    <t>XX</t>
  </si>
</sst>
</file>

<file path=xl/styles.xml><?xml version="1.0" encoding="utf-8"?>
<styleSheet xmlns="http://schemas.openxmlformats.org/spreadsheetml/2006/main">
  <numFmts count="2">
    <numFmt numFmtId="188" formatCode="0.0000000000000000000"/>
    <numFmt numFmtId="189" formatCode="0.00000000000000000000"/>
  </numFmts>
  <fonts count="12">
    <font>
      <sz val="10"/>
      <name val="Arial CE"/>
      <charset val="238"/>
    </font>
    <font>
      <sz val="10"/>
      <color indexed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sz val="10"/>
      <color indexed="17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 CE"/>
      <family val="2"/>
      <charset val="238"/>
    </font>
    <font>
      <sz val="8"/>
      <name val="Arial CE"/>
      <family val="2"/>
      <charset val="238"/>
    </font>
    <font>
      <sz val="8"/>
      <color indexed="12"/>
      <name val="Arial CE"/>
      <family val="2"/>
      <charset val="238"/>
    </font>
    <font>
      <u/>
      <sz val="11"/>
      <color theme="1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88" fontId="0" fillId="0" borderId="0" xfId="0" applyNumberFormat="1"/>
    <xf numFmtId="189" fontId="0" fillId="0" borderId="0" xfId="0" applyNumberFormat="1"/>
    <xf numFmtId="0" fontId="11" fillId="0" borderId="0" xfId="1" applyFont="1" applyAlignment="1" applyProtection="1">
      <alignment horizontal="left" indent="1"/>
    </xf>
    <xf numFmtId="14" fontId="0" fillId="0" borderId="0" xfId="0" applyNumberFormat="1"/>
    <xf numFmtId="2" fontId="0" fillId="0" borderId="0" xfId="0" applyNumberFormat="1"/>
  </cellXfs>
  <cellStyles count="3">
    <cellStyle name="Hypertextový odkaz" xfId="1" builtinId="8"/>
    <cellStyle name="normální" xfId="0" builtinId="0"/>
    <cellStyle name="normální_WGS84toUTM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85725</xdr:rowOff>
    </xdr:from>
    <xdr:to>
      <xdr:col>9</xdr:col>
      <xdr:colOff>257175</xdr:colOff>
      <xdr:row>0</xdr:row>
      <xdr:rowOff>342900</xdr:rowOff>
    </xdr:to>
    <xdr:sp macro="" textlink="">
      <xdr:nvSpPr>
        <xdr:cNvPr id="8193" name="Rectangle 1"/>
        <xdr:cNvSpPr>
          <a:spLocks noChangeArrowheads="1"/>
        </xdr:cNvSpPr>
      </xdr:nvSpPr>
      <xdr:spPr bwMode="auto">
        <a:xfrm>
          <a:off x="2857500" y="85725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XX,XXXo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na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stupně, min, sec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38100</xdr:rowOff>
    </xdr:from>
    <xdr:to>
      <xdr:col>9</xdr:col>
      <xdr:colOff>190500</xdr:colOff>
      <xdr:row>0</xdr:row>
      <xdr:rowOff>295275</xdr:rowOff>
    </xdr:to>
    <xdr:sp macro="" textlink="">
      <xdr:nvSpPr>
        <xdr:cNvPr id="9217" name="Rectangle 1"/>
        <xdr:cNvSpPr>
          <a:spLocks noChangeArrowheads="1"/>
        </xdr:cNvSpPr>
      </xdr:nvSpPr>
      <xdr:spPr bwMode="auto">
        <a:xfrm>
          <a:off x="2790825" y="38100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stupně, min, sec 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na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XX, XXXo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76200</xdr:rowOff>
    </xdr:from>
    <xdr:to>
      <xdr:col>7</xdr:col>
      <xdr:colOff>180975</xdr:colOff>
      <xdr:row>0</xdr:row>
      <xdr:rowOff>333375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2743200" y="76200"/>
          <a:ext cx="2886075" cy="2571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WGS84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UTM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95250</xdr:rowOff>
    </xdr:from>
    <xdr:to>
      <xdr:col>6</xdr:col>
      <xdr:colOff>704850</xdr:colOff>
      <xdr:row>0</xdr:row>
      <xdr:rowOff>314325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590800" y="95250"/>
          <a:ext cx="2200275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UTM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 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a 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133350</xdr:rowOff>
    </xdr:from>
    <xdr:to>
      <xdr:col>8</xdr:col>
      <xdr:colOff>314325</xdr:colOff>
      <xdr:row>0</xdr:row>
      <xdr:rowOff>352425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2600325" y="133350"/>
          <a:ext cx="2590800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UTM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a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WGS84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85725</xdr:rowOff>
    </xdr:from>
    <xdr:to>
      <xdr:col>8</xdr:col>
      <xdr:colOff>466725</xdr:colOff>
      <xdr:row>0</xdr:row>
      <xdr:rowOff>304800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752725" y="85725"/>
          <a:ext cx="2590800" cy="21907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převod z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JTSK </a:t>
          </a:r>
          <a:r>
            <a:rPr lang="cs-CZ" sz="1000" b="0" i="0" u="none" strike="noStrike" baseline="0">
              <a:solidFill>
                <a:srgbClr val="0000FF"/>
              </a:solidFill>
              <a:latin typeface="Arial CE"/>
              <a:cs typeface="Arial CE"/>
            </a:rPr>
            <a:t>do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 S42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UTM</a:t>
          </a: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 a do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WGS84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26</xdr:row>
      <xdr:rowOff>95250</xdr:rowOff>
    </xdr:from>
    <xdr:to>
      <xdr:col>4</xdr:col>
      <xdr:colOff>323850</xdr:colOff>
      <xdr:row>32</xdr:row>
      <xdr:rowOff>76200</xdr:rowOff>
    </xdr:to>
    <xdr:sp macro="" textlink="">
      <xdr:nvSpPr>
        <xdr:cNvPr id="7169" name="Rectangle 1"/>
        <xdr:cNvSpPr>
          <a:spLocks noChangeArrowheads="1"/>
        </xdr:cNvSpPr>
      </xdr:nvSpPr>
      <xdr:spPr bwMode="auto">
        <a:xfrm>
          <a:off x="904875" y="4305300"/>
          <a:ext cx="1857375" cy="9525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cs-CZ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tento list byl převzat ze souboru gabr_timar.xls, který vytvořil </a:t>
          </a:r>
          <a:r>
            <a:rPr lang="cs-CZ" sz="10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Gábor Timár</a:t>
          </a:r>
        </a:p>
        <a:p>
          <a:pPr algn="l" rtl="0">
            <a:defRPr sz="1000"/>
          </a:pPr>
          <a:r>
            <a:rPr lang="cs-CZ" sz="1000" b="1" i="0" u="none" strike="noStrike" baseline="0">
              <a:solidFill>
                <a:srgbClr val="0000FF"/>
              </a:solidFill>
              <a:latin typeface="Arial CE"/>
              <a:cs typeface="Arial CE"/>
            </a:rPr>
            <a:t>-je doporučeno do něho nezasahovat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eznam souřadnic v textovém tvaru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3" Type="http://schemas.openxmlformats.org/officeDocument/2006/relationships/hyperlink" Target="http://cs.wikipedia.org/wiki/Kr%C3%A1sn%C3%A1_%28okres_Cheb%29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://cs.wikipedia.org/wiki/Vy%C5%A1%C5%A1%C3%AD_Brod" TargetMode="External"/><Relationship Id="rId1" Type="http://schemas.openxmlformats.org/officeDocument/2006/relationships/hyperlink" Target="http://cs.wikipedia.org/wiki/Lobendava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10" Type="http://schemas.openxmlformats.org/officeDocument/2006/relationships/control" Target="../activeX/activeX6.xml"/><Relationship Id="rId4" Type="http://schemas.openxmlformats.org/officeDocument/2006/relationships/hyperlink" Target="http://cs.wikipedia.org/wiki/Bukovec_%28okres_Fr%C3%BDdek-M%C3%ADstek%29" TargetMode="External"/><Relationship Id="rId9" Type="http://schemas.openxmlformats.org/officeDocument/2006/relationships/control" Target="../activeX/activeX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ontrol" Target="../activeX/activeX9.xml"/><Relationship Id="rId4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0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5" Type="http://schemas.openxmlformats.org/officeDocument/2006/relationships/control" Target="../activeX/activeX12.xml"/><Relationship Id="rId4" Type="http://schemas.openxmlformats.org/officeDocument/2006/relationships/control" Target="../activeX/activeX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ontrol" Target="../activeX/activeX15.xml"/><Relationship Id="rId4" Type="http://schemas.openxmlformats.org/officeDocument/2006/relationships/control" Target="../activeX/activeX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ontrol" Target="../activeX/activeX18.xml"/><Relationship Id="rId4" Type="http://schemas.openxmlformats.org/officeDocument/2006/relationships/control" Target="../activeX/activeX1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List7"/>
  <dimension ref="A1:I18"/>
  <sheetViews>
    <sheetView workbookViewId="0">
      <selection activeCell="C9" sqref="C9"/>
    </sheetView>
  </sheetViews>
  <sheetFormatPr defaultRowHeight="12.75"/>
  <sheetData>
    <row r="1" spans="1:9" ht="42.7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</row>
    <row r="2" spans="1:9">
      <c r="A2" t="s">
        <v>22</v>
      </c>
      <c r="B2" s="2" t="s">
        <v>15</v>
      </c>
      <c r="C2" s="2" t="s">
        <v>60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</row>
    <row r="3" spans="1:9">
      <c r="A3">
        <v>1</v>
      </c>
      <c r="B3">
        <v>50.26</v>
      </c>
      <c r="C3">
        <v>50.26</v>
      </c>
    </row>
    <row r="4" spans="1:9">
      <c r="A4">
        <v>2</v>
      </c>
      <c r="B4">
        <v>50.26</v>
      </c>
      <c r="C4">
        <v>50.26</v>
      </c>
    </row>
    <row r="5" spans="1:9">
      <c r="A5">
        <v>3</v>
      </c>
      <c r="B5">
        <v>50.26</v>
      </c>
      <c r="C5">
        <v>50.26</v>
      </c>
    </row>
    <row r="6" spans="1:9">
      <c r="A6">
        <v>4</v>
      </c>
      <c r="B6">
        <v>50.26</v>
      </c>
      <c r="C6">
        <v>50.26</v>
      </c>
    </row>
    <row r="7" spans="1:9">
      <c r="A7">
        <v>5</v>
      </c>
      <c r="B7">
        <v>50.26</v>
      </c>
      <c r="C7">
        <v>50.26</v>
      </c>
    </row>
    <row r="8" spans="1:9">
      <c r="A8">
        <v>6</v>
      </c>
      <c r="B8">
        <v>50.26</v>
      </c>
      <c r="C8">
        <v>50.26</v>
      </c>
    </row>
    <row r="9" spans="1:9">
      <c r="A9">
        <v>7</v>
      </c>
      <c r="B9">
        <v>50.26</v>
      </c>
      <c r="C9">
        <v>50.26</v>
      </c>
    </row>
    <row r="10" spans="1:9">
      <c r="A10">
        <v>8</v>
      </c>
      <c r="B10">
        <v>50.26</v>
      </c>
      <c r="C10">
        <v>50.26</v>
      </c>
    </row>
    <row r="11" spans="1:9">
      <c r="A11">
        <v>9</v>
      </c>
      <c r="B11">
        <v>50.26</v>
      </c>
      <c r="C11">
        <v>50.26</v>
      </c>
    </row>
    <row r="12" spans="1:9">
      <c r="A12">
        <v>10</v>
      </c>
      <c r="B12">
        <v>50.26</v>
      </c>
      <c r="C12">
        <v>50.26</v>
      </c>
    </row>
    <row r="13" spans="1:9">
      <c r="A13">
        <v>11</v>
      </c>
      <c r="B13">
        <v>50.26</v>
      </c>
      <c r="C13">
        <v>50.26</v>
      </c>
    </row>
    <row r="14" spans="1:9">
      <c r="A14">
        <v>12</v>
      </c>
      <c r="B14">
        <v>50.26</v>
      </c>
      <c r="C14">
        <v>50.26</v>
      </c>
    </row>
    <row r="15" spans="1:9">
      <c r="A15">
        <v>13</v>
      </c>
      <c r="B15">
        <v>50.26</v>
      </c>
      <c r="C15">
        <v>50.26</v>
      </c>
    </row>
    <row r="16" spans="1:9">
      <c r="A16">
        <v>14</v>
      </c>
      <c r="B16">
        <v>50.26</v>
      </c>
      <c r="C16">
        <v>50.26</v>
      </c>
    </row>
    <row r="17" spans="1:3">
      <c r="A17">
        <v>15</v>
      </c>
      <c r="B17">
        <v>50.26</v>
      </c>
      <c r="C17">
        <v>50.26</v>
      </c>
    </row>
    <row r="18" spans="1:3">
      <c r="A18">
        <v>16</v>
      </c>
      <c r="B18">
        <v>50.26</v>
      </c>
      <c r="C18">
        <v>50.26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4294967292" verticalDpi="0" r:id="rId1"/>
  <headerFooter alignWithMargins="0"/>
  <drawing r:id="rId2"/>
  <legacyDrawing r:id="rId3"/>
  <controls>
    <control shapeId="8196" r:id="rId4" name="CommandButton3"/>
    <control shapeId="8195" r:id="rId5" name="CommandButton2"/>
    <control shapeId="8194" r:id="rId6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List8"/>
  <dimension ref="A1:M5"/>
  <sheetViews>
    <sheetView workbookViewId="0">
      <selection activeCell="D33" sqref="D33"/>
    </sheetView>
  </sheetViews>
  <sheetFormatPr defaultRowHeight="12.75"/>
  <sheetData>
    <row r="1" spans="1:13" ht="39.75" customHeight="1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s="1" t="s">
        <v>1</v>
      </c>
      <c r="I1" s="1" t="s">
        <v>1</v>
      </c>
    </row>
    <row r="2" spans="1:13" ht="15">
      <c r="A2" t="s">
        <v>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7" t="s">
        <v>58</v>
      </c>
      <c r="I2" s="7" t="s">
        <v>59</v>
      </c>
      <c r="M2" s="12" t="s">
        <v>78</v>
      </c>
    </row>
    <row r="3" spans="1:13" ht="15">
      <c r="A3">
        <v>1</v>
      </c>
      <c r="B3">
        <v>51</v>
      </c>
      <c r="C3">
        <v>3</v>
      </c>
      <c r="D3">
        <v>20.537240000000001</v>
      </c>
      <c r="E3">
        <v>12</v>
      </c>
      <c r="F3">
        <v>5</v>
      </c>
      <c r="G3">
        <v>25.921790000000001</v>
      </c>
      <c r="H3" s="1">
        <v>51.055704788888889</v>
      </c>
      <c r="I3" s="1">
        <v>12.090533830555556</v>
      </c>
      <c r="M3" s="12" t="s">
        <v>79</v>
      </c>
    </row>
    <row r="4" spans="1:13" ht="15">
      <c r="A4">
        <v>1</v>
      </c>
      <c r="B4">
        <v>48</v>
      </c>
      <c r="C4">
        <v>33</v>
      </c>
      <c r="D4">
        <v>6.50807</v>
      </c>
      <c r="E4">
        <v>18</v>
      </c>
      <c r="F4">
        <v>51</v>
      </c>
      <c r="G4">
        <v>40</v>
      </c>
      <c r="H4">
        <v>48.551807797222217</v>
      </c>
      <c r="I4">
        <v>18.861111111111114</v>
      </c>
      <c r="M4" s="12" t="s">
        <v>80</v>
      </c>
    </row>
    <row r="5" spans="1:13" ht="15">
      <c r="B5" t="s">
        <v>82</v>
      </c>
      <c r="M5" s="12" t="s">
        <v>81</v>
      </c>
    </row>
  </sheetData>
  <phoneticPr fontId="0" type="noConversion"/>
  <hyperlinks>
    <hyperlink ref="M2" r:id="rId1" tooltip="Lobendava" display="http://cs.wikipedia.org/wiki/Lobendava"/>
    <hyperlink ref="M3" r:id="rId2" tooltip="Vyšší Brod" display="http://cs.wikipedia.org/wiki/Vy%C5%A1%C5%A1%C3%AD_Brod"/>
    <hyperlink ref="M4" r:id="rId3" tooltip="Krásná (okres Cheb)" display="http://cs.wikipedia.org/wiki/Kr%C3%A1sn%C3%A1_%28okres_Cheb%29"/>
    <hyperlink ref="M5" r:id="rId4" tooltip="Bukovec (okres Frýdek-Místek)" display="http://cs.wikipedia.org/wiki/Bukovec_%28okres_Fr%C3%BDdek-M%C3%ADstek%29"/>
  </hyperlinks>
  <pageMargins left="0.78740157499999996" right="0.78740157499999996" top="0.984251969" bottom="0.984251969" header="0.4921259845" footer="0.4921259845"/>
  <pageSetup paperSize="9" orientation="portrait" horizontalDpi="4294967292" verticalDpi="0" r:id="rId5"/>
  <headerFooter alignWithMargins="0"/>
  <drawing r:id="rId6"/>
  <legacyDrawing r:id="rId7"/>
  <controls>
    <control shapeId="9220" r:id="rId8" name="CommandButton3"/>
    <control shapeId="9219" r:id="rId9" name="CommandButton2"/>
    <control shapeId="9218" r:id="rId10" name="CommandButton1"/>
  </controls>
</worksheet>
</file>

<file path=xl/worksheets/sheet3.xml><?xml version="1.0" encoding="utf-8"?>
<worksheet xmlns="http://schemas.openxmlformats.org/spreadsheetml/2006/main" xmlns:r="http://schemas.openxmlformats.org/officeDocument/2006/relationships">
  <sheetPr codeName="List6"/>
  <dimension ref="A1:P25"/>
  <sheetViews>
    <sheetView workbookViewId="0">
      <selection activeCell="K22" sqref="K22"/>
    </sheetView>
  </sheetViews>
  <sheetFormatPr defaultRowHeight="12.75"/>
  <cols>
    <col min="2" max="2" width="18.42578125" customWidth="1"/>
    <col min="3" max="3" width="17.5703125" customWidth="1"/>
  </cols>
  <sheetData>
    <row r="1" spans="1:16" ht="43.5" customHeight="1">
      <c r="A1" t="s">
        <v>22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P1">
        <v>10</v>
      </c>
    </row>
    <row r="2" spans="1:16">
      <c r="A2" t="s">
        <v>23</v>
      </c>
      <c r="B2" s="2" t="s">
        <v>48</v>
      </c>
      <c r="C2" s="2" t="s">
        <v>49</v>
      </c>
      <c r="D2" s="1" t="s">
        <v>50</v>
      </c>
      <c r="E2" s="1" t="s">
        <v>51</v>
      </c>
      <c r="F2" s="1" t="s">
        <v>6</v>
      </c>
      <c r="J2">
        <v>0</v>
      </c>
      <c r="K2" t="s">
        <v>40</v>
      </c>
      <c r="L2">
        <v>-90</v>
      </c>
      <c r="M2">
        <v>-80</v>
      </c>
      <c r="N2">
        <f t="shared" ref="N2:N24" si="0">L2/8</f>
        <v>-11.25</v>
      </c>
    </row>
    <row r="3" spans="1:16">
      <c r="A3">
        <v>1</v>
      </c>
      <c r="B3" s="1">
        <v>51.055704788888889</v>
      </c>
      <c r="C3" s="1">
        <v>12.090533830555556</v>
      </c>
      <c r="D3">
        <v>296106.81360837549</v>
      </c>
      <c r="E3">
        <v>5660047.3704628069</v>
      </c>
      <c r="F3">
        <v>33</v>
      </c>
      <c r="J3">
        <v>1</v>
      </c>
      <c r="K3" t="s">
        <v>62</v>
      </c>
      <c r="N3">
        <f t="shared" si="0"/>
        <v>0</v>
      </c>
    </row>
    <row r="4" spans="1:16">
      <c r="A4">
        <v>2</v>
      </c>
      <c r="B4">
        <v>48.551807797222217</v>
      </c>
      <c r="C4">
        <v>18.861111111111114</v>
      </c>
      <c r="D4">
        <v>342161.88806862</v>
      </c>
      <c r="E4">
        <v>5379843.0741887745</v>
      </c>
      <c r="F4">
        <v>34</v>
      </c>
      <c r="J4">
        <v>2</v>
      </c>
      <c r="K4" t="s">
        <v>39</v>
      </c>
      <c r="L4">
        <v>-80</v>
      </c>
      <c r="M4">
        <v>-72</v>
      </c>
      <c r="N4">
        <f t="shared" si="0"/>
        <v>-10</v>
      </c>
      <c r="P4">
        <f>N4+$P$1</f>
        <v>0</v>
      </c>
    </row>
    <row r="5" spans="1:16">
      <c r="J5">
        <v>3</v>
      </c>
      <c r="K5" t="s">
        <v>63</v>
      </c>
      <c r="L5">
        <v>-72</v>
      </c>
      <c r="M5">
        <v>-64</v>
      </c>
      <c r="N5">
        <f t="shared" si="0"/>
        <v>-9</v>
      </c>
      <c r="P5">
        <f t="shared" ref="P5:P24" si="1">N5+$P$1</f>
        <v>1</v>
      </c>
    </row>
    <row r="6" spans="1:16">
      <c r="J6">
        <v>4</v>
      </c>
      <c r="K6" t="s">
        <v>25</v>
      </c>
      <c r="L6">
        <v>-64</v>
      </c>
      <c r="M6">
        <v>-56</v>
      </c>
      <c r="N6">
        <f t="shared" si="0"/>
        <v>-8</v>
      </c>
      <c r="P6">
        <f t="shared" si="1"/>
        <v>2</v>
      </c>
    </row>
    <row r="7" spans="1:16">
      <c r="J7">
        <v>5</v>
      </c>
      <c r="K7" t="s">
        <v>64</v>
      </c>
      <c r="L7">
        <v>-56</v>
      </c>
      <c r="M7">
        <v>-48</v>
      </c>
      <c r="N7">
        <f t="shared" si="0"/>
        <v>-7</v>
      </c>
      <c r="P7">
        <f t="shared" si="1"/>
        <v>3</v>
      </c>
    </row>
    <row r="8" spans="1:16">
      <c r="J8">
        <v>6</v>
      </c>
      <c r="K8" t="s">
        <v>65</v>
      </c>
      <c r="L8">
        <v>-48</v>
      </c>
      <c r="M8">
        <v>-40</v>
      </c>
      <c r="N8">
        <f t="shared" si="0"/>
        <v>-6</v>
      </c>
      <c r="P8">
        <f t="shared" si="1"/>
        <v>4</v>
      </c>
    </row>
    <row r="9" spans="1:16">
      <c r="J9">
        <v>7</v>
      </c>
      <c r="K9" t="s">
        <v>66</v>
      </c>
      <c r="L9">
        <v>-40</v>
      </c>
      <c r="M9">
        <v>-32</v>
      </c>
      <c r="N9">
        <f t="shared" si="0"/>
        <v>-5</v>
      </c>
      <c r="P9">
        <f t="shared" si="1"/>
        <v>5</v>
      </c>
    </row>
    <row r="10" spans="1:16">
      <c r="J10">
        <v>8</v>
      </c>
      <c r="K10" t="s">
        <v>67</v>
      </c>
      <c r="L10">
        <v>-32</v>
      </c>
      <c r="M10">
        <v>-24</v>
      </c>
      <c r="N10">
        <f t="shared" si="0"/>
        <v>-4</v>
      </c>
      <c r="P10">
        <f t="shared" si="1"/>
        <v>6</v>
      </c>
    </row>
    <row r="11" spans="1:16">
      <c r="J11">
        <v>9</v>
      </c>
      <c r="K11" t="s">
        <v>68</v>
      </c>
      <c r="L11">
        <v>-24</v>
      </c>
      <c r="M11">
        <v>-16</v>
      </c>
      <c r="N11">
        <f t="shared" si="0"/>
        <v>-3</v>
      </c>
      <c r="P11">
        <f t="shared" si="1"/>
        <v>7</v>
      </c>
    </row>
    <row r="12" spans="1:16">
      <c r="J12">
        <v>10</v>
      </c>
      <c r="K12" t="s">
        <v>69</v>
      </c>
      <c r="L12">
        <v>-16</v>
      </c>
      <c r="M12">
        <v>-8</v>
      </c>
      <c r="N12">
        <f t="shared" si="0"/>
        <v>-2</v>
      </c>
      <c r="P12">
        <f t="shared" si="1"/>
        <v>8</v>
      </c>
    </row>
    <row r="13" spans="1:16">
      <c r="J13">
        <v>11</v>
      </c>
      <c r="K13" t="s">
        <v>41</v>
      </c>
      <c r="L13">
        <v>-8</v>
      </c>
      <c r="M13">
        <v>0</v>
      </c>
      <c r="N13">
        <f t="shared" si="0"/>
        <v>-1</v>
      </c>
      <c r="P13">
        <f t="shared" si="1"/>
        <v>9</v>
      </c>
    </row>
    <row r="14" spans="1:16">
      <c r="J14">
        <v>12</v>
      </c>
      <c r="K14" t="s">
        <v>24</v>
      </c>
      <c r="L14">
        <v>0</v>
      </c>
      <c r="M14">
        <v>8</v>
      </c>
      <c r="N14">
        <f t="shared" si="0"/>
        <v>0</v>
      </c>
      <c r="P14">
        <f t="shared" si="1"/>
        <v>10</v>
      </c>
    </row>
    <row r="15" spans="1:16">
      <c r="J15">
        <v>13</v>
      </c>
      <c r="K15" t="s">
        <v>70</v>
      </c>
      <c r="L15">
        <v>8</v>
      </c>
      <c r="M15">
        <v>16</v>
      </c>
      <c r="N15">
        <f t="shared" si="0"/>
        <v>1</v>
      </c>
      <c r="P15">
        <f t="shared" si="1"/>
        <v>11</v>
      </c>
    </row>
    <row r="16" spans="1:16">
      <c r="J16">
        <v>14</v>
      </c>
      <c r="K16" t="s">
        <v>71</v>
      </c>
      <c r="L16">
        <v>16</v>
      </c>
      <c r="M16">
        <v>24</v>
      </c>
      <c r="N16">
        <f t="shared" si="0"/>
        <v>2</v>
      </c>
      <c r="P16">
        <f t="shared" si="1"/>
        <v>12</v>
      </c>
    </row>
    <row r="17" spans="10:16">
      <c r="J17">
        <v>15</v>
      </c>
      <c r="K17" t="s">
        <v>72</v>
      </c>
      <c r="L17">
        <v>24</v>
      </c>
      <c r="M17">
        <v>32</v>
      </c>
      <c r="N17">
        <f t="shared" si="0"/>
        <v>3</v>
      </c>
      <c r="P17">
        <f t="shared" si="1"/>
        <v>13</v>
      </c>
    </row>
    <row r="18" spans="10:16">
      <c r="J18">
        <v>16</v>
      </c>
      <c r="K18" t="s">
        <v>73</v>
      </c>
      <c r="L18">
        <v>32</v>
      </c>
      <c r="M18">
        <v>40</v>
      </c>
      <c r="N18">
        <f t="shared" si="0"/>
        <v>4</v>
      </c>
      <c r="P18">
        <f t="shared" si="1"/>
        <v>14</v>
      </c>
    </row>
    <row r="19" spans="10:16">
      <c r="J19">
        <v>17</v>
      </c>
      <c r="K19" t="s">
        <v>38</v>
      </c>
      <c r="L19">
        <v>40</v>
      </c>
      <c r="M19">
        <v>48</v>
      </c>
      <c r="N19">
        <f t="shared" si="0"/>
        <v>5</v>
      </c>
      <c r="P19">
        <f t="shared" si="1"/>
        <v>15</v>
      </c>
    </row>
    <row r="20" spans="10:16">
      <c r="J20">
        <v>18</v>
      </c>
      <c r="K20" t="s">
        <v>74</v>
      </c>
      <c r="L20">
        <v>48</v>
      </c>
      <c r="M20">
        <v>56</v>
      </c>
      <c r="N20">
        <f t="shared" si="0"/>
        <v>6</v>
      </c>
      <c r="P20">
        <f t="shared" si="1"/>
        <v>16</v>
      </c>
    </row>
    <row r="21" spans="10:16">
      <c r="J21">
        <v>19</v>
      </c>
      <c r="K21" t="s">
        <v>75</v>
      </c>
      <c r="L21">
        <v>56</v>
      </c>
      <c r="M21">
        <v>64</v>
      </c>
      <c r="N21">
        <f t="shared" si="0"/>
        <v>7</v>
      </c>
      <c r="P21">
        <f t="shared" si="1"/>
        <v>17</v>
      </c>
    </row>
    <row r="22" spans="10:16">
      <c r="J22">
        <v>20</v>
      </c>
      <c r="K22" t="s">
        <v>76</v>
      </c>
      <c r="L22">
        <v>64</v>
      </c>
      <c r="M22">
        <v>72</v>
      </c>
      <c r="N22">
        <f t="shared" si="0"/>
        <v>8</v>
      </c>
      <c r="P22">
        <f t="shared" si="1"/>
        <v>18</v>
      </c>
    </row>
    <row r="23" spans="10:16">
      <c r="J23">
        <v>21</v>
      </c>
      <c r="K23" t="s">
        <v>45</v>
      </c>
      <c r="L23">
        <v>72</v>
      </c>
      <c r="M23">
        <v>80</v>
      </c>
      <c r="N23">
        <f t="shared" si="0"/>
        <v>9</v>
      </c>
      <c r="P23">
        <f t="shared" si="1"/>
        <v>19</v>
      </c>
    </row>
    <row r="24" spans="10:16">
      <c r="J24">
        <v>22</v>
      </c>
      <c r="K24" t="s">
        <v>46</v>
      </c>
      <c r="L24">
        <v>80</v>
      </c>
      <c r="M24">
        <v>84</v>
      </c>
      <c r="N24">
        <f t="shared" si="0"/>
        <v>10</v>
      </c>
      <c r="P24">
        <f t="shared" si="1"/>
        <v>20</v>
      </c>
    </row>
    <row r="25" spans="10:16">
      <c r="J25">
        <v>23</v>
      </c>
      <c r="K25" t="s">
        <v>77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6148" r:id="rId3" name="CommandButton3"/>
    <control shapeId="6147" r:id="rId4" name="CommandButton2"/>
    <control shapeId="6145" r:id="rId5" name="CommandButton1"/>
  </controls>
</worksheet>
</file>

<file path=xl/worksheets/sheet4.xml><?xml version="1.0" encoding="utf-8"?>
<worksheet xmlns="http://schemas.openxmlformats.org/spreadsheetml/2006/main" xmlns:r="http://schemas.openxmlformats.org/officeDocument/2006/relationships">
  <sheetPr codeName="List1"/>
  <dimension ref="A1:H4"/>
  <sheetViews>
    <sheetView workbookViewId="0">
      <selection activeCell="G3" sqref="G3:H4"/>
    </sheetView>
  </sheetViews>
  <sheetFormatPr defaultRowHeight="12.75"/>
  <cols>
    <col min="3" max="3" width="10" customWidth="1"/>
    <col min="5" max="5" width="14.7109375" customWidth="1"/>
    <col min="7" max="7" width="16.5703125" customWidth="1"/>
  </cols>
  <sheetData>
    <row r="1" spans="1:8" ht="39.75" customHeight="1">
      <c r="A1" t="s">
        <v>0</v>
      </c>
      <c r="B1" t="s">
        <v>0</v>
      </c>
      <c r="C1" t="s">
        <v>0</v>
      </c>
      <c r="D1" t="s">
        <v>0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A2" t="s">
        <v>23</v>
      </c>
      <c r="B2" t="s">
        <v>7</v>
      </c>
      <c r="C2" t="s">
        <v>8</v>
      </c>
      <c r="D2" t="s">
        <v>6</v>
      </c>
      <c r="E2" s="1" t="s">
        <v>3</v>
      </c>
      <c r="F2" s="1" t="s">
        <v>2</v>
      </c>
      <c r="G2" s="1" t="s">
        <v>5</v>
      </c>
      <c r="H2" s="1" t="s">
        <v>4</v>
      </c>
    </row>
    <row r="3" spans="1:8">
      <c r="A3">
        <v>1</v>
      </c>
      <c r="B3">
        <v>296106.81360837549</v>
      </c>
      <c r="C3">
        <v>5660047.3704628069</v>
      </c>
      <c r="D3">
        <v>33</v>
      </c>
      <c r="E3">
        <v>3296147.3662025384</v>
      </c>
      <c r="F3">
        <v>5662452.6287618149</v>
      </c>
      <c r="G3">
        <v>889653.35818309616</v>
      </c>
      <c r="H3">
        <v>911531.66805408895</v>
      </c>
    </row>
    <row r="4" spans="1:8">
      <c r="A4">
        <v>2</v>
      </c>
      <c r="B4">
        <v>342161.88806862</v>
      </c>
      <c r="C4">
        <v>5379843.0741887745</v>
      </c>
      <c r="D4">
        <v>34</v>
      </c>
      <c r="E4">
        <v>4342220.0410045953</v>
      </c>
      <c r="F4">
        <v>5382124.4991871445</v>
      </c>
      <c r="G4">
        <v>440242.97283714858</v>
      </c>
      <c r="H4">
        <v>1247288.7146917284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1028" r:id="rId3" name="CommandButton3"/>
    <control shapeId="1027" r:id="rId4" name="CommandButton2"/>
    <control shapeId="1025" r:id="rId5" name="CommandButton1"/>
  </controls>
</worksheet>
</file>

<file path=xl/worksheets/sheet5.xml><?xml version="1.0" encoding="utf-8"?>
<worksheet xmlns="http://schemas.openxmlformats.org/spreadsheetml/2006/main" xmlns:r="http://schemas.openxmlformats.org/officeDocument/2006/relationships">
  <sheetPr codeName="List2"/>
  <dimension ref="A1:Q11"/>
  <sheetViews>
    <sheetView workbookViewId="0">
      <selection activeCell="B3" sqref="B3:C5"/>
    </sheetView>
  </sheetViews>
  <sheetFormatPr defaultRowHeight="12.75"/>
  <cols>
    <col min="9" max="9" width="7.85546875" customWidth="1"/>
  </cols>
  <sheetData>
    <row r="1" spans="1:17" ht="47.2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s="8" customFormat="1" ht="11.25">
      <c r="A2" s="8" t="s">
        <v>23</v>
      </c>
      <c r="B2" s="8" t="s">
        <v>3</v>
      </c>
      <c r="C2" s="8" t="s">
        <v>2</v>
      </c>
      <c r="D2" s="9" t="s">
        <v>5</v>
      </c>
      <c r="E2" s="9" t="s">
        <v>4</v>
      </c>
      <c r="F2" s="9" t="s">
        <v>7</v>
      </c>
      <c r="G2" s="9" t="s">
        <v>8</v>
      </c>
      <c r="H2" s="9" t="s">
        <v>6</v>
      </c>
      <c r="I2" s="9"/>
      <c r="J2" s="9" t="s">
        <v>7</v>
      </c>
      <c r="K2" s="9" t="s">
        <v>8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</row>
    <row r="3" spans="1:17">
      <c r="A3">
        <v>1</v>
      </c>
      <c r="B3">
        <v>1132792</v>
      </c>
      <c r="C3">
        <v>663717</v>
      </c>
      <c r="D3">
        <v>3345392.8134097932</v>
      </c>
      <c r="E3">
        <v>5863453.557112786</v>
      </c>
      <c r="F3">
        <v>132823.61489833664</v>
      </c>
      <c r="G3">
        <v>663360.4812861965</v>
      </c>
      <c r="H3">
        <v>31</v>
      </c>
      <c r="I3" t="s">
        <v>61</v>
      </c>
      <c r="J3">
        <v>5.9913695126925939</v>
      </c>
      <c r="K3">
        <v>-0.3158994744409872</v>
      </c>
      <c r="L3">
        <v>5</v>
      </c>
      <c r="M3">
        <v>59</v>
      </c>
      <c r="N3">
        <v>28.930245693338151</v>
      </c>
      <c r="O3">
        <v>0</v>
      </c>
      <c r="P3">
        <v>-18</v>
      </c>
      <c r="Q3">
        <v>-57.238107987553974</v>
      </c>
    </row>
    <row r="4" spans="1:17">
      <c r="A4">
        <v>2</v>
      </c>
      <c r="B4">
        <v>1132863</v>
      </c>
      <c r="C4">
        <v>663738</v>
      </c>
      <c r="D4">
        <v>3345301.3053114484</v>
      </c>
      <c r="E4">
        <v>5863450.4377136556</v>
      </c>
      <c r="F4">
        <v>132894.58514928911</v>
      </c>
      <c r="G4">
        <v>663381.47254164307</v>
      </c>
      <c r="H4">
        <v>31</v>
      </c>
      <c r="I4" t="s">
        <v>61</v>
      </c>
      <c r="J4">
        <v>5.9915629622786533</v>
      </c>
      <c r="K4">
        <v>-0.31526042847570862</v>
      </c>
      <c r="L4">
        <v>5</v>
      </c>
      <c r="M4">
        <v>59</v>
      </c>
      <c r="N4">
        <v>29.626664203151918</v>
      </c>
      <c r="O4">
        <v>0</v>
      </c>
      <c r="P4">
        <v>-18</v>
      </c>
      <c r="Q4">
        <v>-54.937542512551076</v>
      </c>
    </row>
    <row r="5" spans="1:17">
      <c r="A5">
        <v>3</v>
      </c>
      <c r="B5">
        <v>1132899</v>
      </c>
      <c r="C5">
        <v>663794</v>
      </c>
      <c r="D5">
        <v>3345240.8417313155</v>
      </c>
      <c r="E5">
        <v>5863394.5643623229</v>
      </c>
      <c r="F5">
        <v>132930.57003264787</v>
      </c>
      <c r="G5">
        <v>663437.44911276281</v>
      </c>
      <c r="H5">
        <v>31</v>
      </c>
      <c r="I5" t="s">
        <v>61</v>
      </c>
      <c r="J5">
        <v>5.9920704565449814</v>
      </c>
      <c r="K5">
        <v>-0.31493887769373879</v>
      </c>
      <c r="L5">
        <v>5</v>
      </c>
      <c r="M5">
        <v>59</v>
      </c>
      <c r="N5">
        <v>31.453643561933163</v>
      </c>
      <c r="O5">
        <v>0</v>
      </c>
      <c r="P5">
        <v>-18</v>
      </c>
      <c r="Q5">
        <v>-53.779959697459702</v>
      </c>
    </row>
    <row r="6" spans="1:17">
      <c r="A6">
        <v>4</v>
      </c>
      <c r="D6">
        <v>434081.98540172976</v>
      </c>
      <c r="E6">
        <v>1279750.130940225</v>
      </c>
      <c r="F6">
        <v>349938.67479552334</v>
      </c>
      <c r="G6">
        <v>5347730.8903631531</v>
      </c>
      <c r="H6">
        <v>34</v>
      </c>
      <c r="I6" t="s">
        <v>61</v>
      </c>
      <c r="J6">
        <v>48.264999352063882</v>
      </c>
      <c r="K6">
        <v>18.977908398500997</v>
      </c>
      <c r="L6">
        <v>48</v>
      </c>
      <c r="M6">
        <v>15</v>
      </c>
      <c r="N6">
        <v>53.997667429973717</v>
      </c>
      <c r="O6">
        <v>18</v>
      </c>
      <c r="P6">
        <v>58</v>
      </c>
      <c r="Q6">
        <v>40.470234603588693</v>
      </c>
    </row>
    <row r="7" spans="1:17">
      <c r="A7">
        <v>5</v>
      </c>
      <c r="D7">
        <v>434081.98540172976</v>
      </c>
      <c r="E7">
        <v>1279750.130940225</v>
      </c>
      <c r="F7">
        <v>349938.67479552334</v>
      </c>
      <c r="G7">
        <v>5347730.8903631531</v>
      </c>
      <c r="H7">
        <v>34</v>
      </c>
      <c r="I7" t="s">
        <v>61</v>
      </c>
      <c r="J7">
        <v>48.264999352063882</v>
      </c>
      <c r="K7">
        <v>18.977908398500997</v>
      </c>
      <c r="L7">
        <v>48</v>
      </c>
      <c r="M7">
        <v>15</v>
      </c>
      <c r="N7">
        <v>53.997667429973717</v>
      </c>
      <c r="O7">
        <v>18</v>
      </c>
      <c r="P7">
        <v>58</v>
      </c>
      <c r="Q7">
        <v>40.470234603588693</v>
      </c>
    </row>
    <row r="8" spans="1:17">
      <c r="A8">
        <v>6</v>
      </c>
      <c r="D8">
        <v>434081.98540172976</v>
      </c>
      <c r="E8">
        <v>1279750.130940225</v>
      </c>
      <c r="F8">
        <v>349938.67479552334</v>
      </c>
      <c r="G8">
        <v>5347730.8903631531</v>
      </c>
      <c r="H8">
        <v>34</v>
      </c>
      <c r="I8" t="s">
        <v>61</v>
      </c>
      <c r="J8">
        <v>48.264999352063882</v>
      </c>
      <c r="K8">
        <v>18.977908398500997</v>
      </c>
      <c r="L8">
        <v>48</v>
      </c>
      <c r="M8">
        <v>15</v>
      </c>
      <c r="N8">
        <v>53.997667429973717</v>
      </c>
      <c r="O8">
        <v>18</v>
      </c>
      <c r="P8">
        <v>58</v>
      </c>
      <c r="Q8">
        <v>40.470234603588693</v>
      </c>
    </row>
    <row r="9" spans="1:17">
      <c r="A9">
        <v>7</v>
      </c>
      <c r="D9">
        <v>434081.98540172976</v>
      </c>
      <c r="E9">
        <v>1279750.130940225</v>
      </c>
      <c r="F9">
        <v>349938.67479552334</v>
      </c>
      <c r="G9">
        <v>5347730.8903631531</v>
      </c>
      <c r="H9">
        <v>34</v>
      </c>
      <c r="I9" t="s">
        <v>61</v>
      </c>
      <c r="J9">
        <v>48.264999352063882</v>
      </c>
      <c r="K9">
        <v>18.977908398500997</v>
      </c>
      <c r="L9">
        <v>48</v>
      </c>
      <c r="M9">
        <v>15</v>
      </c>
      <c r="N9">
        <v>53.997667429973717</v>
      </c>
      <c r="O9">
        <v>18</v>
      </c>
      <c r="P9">
        <v>58</v>
      </c>
      <c r="Q9">
        <v>40.470234603588693</v>
      </c>
    </row>
    <row r="10" spans="1:17">
      <c r="A10">
        <v>8</v>
      </c>
      <c r="D10">
        <v>434081.98540172976</v>
      </c>
      <c r="E10">
        <v>1279750.130940225</v>
      </c>
      <c r="F10">
        <v>349938.67479552334</v>
      </c>
      <c r="G10">
        <v>5347730.8903631531</v>
      </c>
      <c r="H10">
        <v>34</v>
      </c>
      <c r="I10" t="s">
        <v>61</v>
      </c>
      <c r="J10">
        <v>48.264999352063882</v>
      </c>
      <c r="K10">
        <v>18.977908398500997</v>
      </c>
      <c r="L10">
        <v>48</v>
      </c>
      <c r="M10">
        <v>15</v>
      </c>
      <c r="N10">
        <v>53.997667429973717</v>
      </c>
      <c r="O10">
        <v>18</v>
      </c>
      <c r="P10">
        <v>58</v>
      </c>
      <c r="Q10">
        <v>40.470234603588693</v>
      </c>
    </row>
    <row r="11" spans="1:17">
      <c r="A11">
        <v>9</v>
      </c>
      <c r="D11">
        <v>434081.98540172976</v>
      </c>
      <c r="E11">
        <v>1279750.130940225</v>
      </c>
      <c r="F11">
        <v>349938.67479552334</v>
      </c>
      <c r="G11">
        <v>5347730.8903631531</v>
      </c>
      <c r="H11">
        <v>34</v>
      </c>
      <c r="I11" t="s">
        <v>61</v>
      </c>
      <c r="J11">
        <v>48.264999352063882</v>
      </c>
      <c r="K11">
        <v>18.977908398500997</v>
      </c>
      <c r="L11">
        <v>48</v>
      </c>
      <c r="M11">
        <v>15</v>
      </c>
      <c r="N11">
        <v>53.997667429973717</v>
      </c>
      <c r="O11">
        <v>18</v>
      </c>
      <c r="P11">
        <v>58</v>
      </c>
      <c r="Q11">
        <v>40.470234603588693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2052" r:id="rId3" name="CommandButton3"/>
    <control shapeId="2051" r:id="rId4" name="CommandButton2"/>
    <control shapeId="2049" r:id="rId5" name="CommandButton1"/>
  </controls>
</worksheet>
</file>

<file path=xl/worksheets/sheet6.xml><?xml version="1.0" encoding="utf-8"?>
<worksheet xmlns="http://schemas.openxmlformats.org/spreadsheetml/2006/main" xmlns:r="http://schemas.openxmlformats.org/officeDocument/2006/relationships">
  <sheetPr codeName="List3"/>
  <dimension ref="A1:T49"/>
  <sheetViews>
    <sheetView tabSelected="1" topLeftCell="A10" workbookViewId="0">
      <selection activeCell="F51" sqref="F51"/>
    </sheetView>
  </sheetViews>
  <sheetFormatPr defaultRowHeight="12.75"/>
  <cols>
    <col min="1" max="1" width="18.140625" customWidth="1"/>
    <col min="2" max="2" width="13.5703125" customWidth="1"/>
    <col min="3" max="3" width="13.42578125" customWidth="1"/>
    <col min="9" max="9" width="7.42578125" customWidth="1"/>
    <col min="10" max="10" width="24" bestFit="1" customWidth="1"/>
    <col min="11" max="11" width="23" bestFit="1" customWidth="1"/>
  </cols>
  <sheetData>
    <row r="1" spans="1:20" ht="41.25" customHeight="1">
      <c r="A1" t="s">
        <v>0</v>
      </c>
      <c r="B1" t="s">
        <v>0</v>
      </c>
      <c r="C1" t="s">
        <v>0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/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/>
      <c r="S1" s="1"/>
      <c r="T1" s="1"/>
    </row>
    <row r="2" spans="1:20" s="8" customFormat="1" ht="11.25">
      <c r="A2" s="8" t="s">
        <v>23</v>
      </c>
      <c r="B2" s="8" t="s">
        <v>5</v>
      </c>
      <c r="C2" s="8" t="s">
        <v>4</v>
      </c>
      <c r="D2" s="9" t="s">
        <v>3</v>
      </c>
      <c r="E2" s="9" t="s">
        <v>2</v>
      </c>
      <c r="F2" s="9" t="s">
        <v>7</v>
      </c>
      <c r="G2" s="9" t="s">
        <v>8</v>
      </c>
      <c r="H2" s="9" t="s">
        <v>6</v>
      </c>
      <c r="I2" s="9"/>
      <c r="J2" s="9" t="s">
        <v>7</v>
      </c>
      <c r="K2" s="9" t="s">
        <v>8</v>
      </c>
      <c r="L2" s="9" t="s">
        <v>16</v>
      </c>
      <c r="M2" s="9" t="s">
        <v>17</v>
      </c>
      <c r="N2" s="9" t="s">
        <v>18</v>
      </c>
      <c r="O2" s="9" t="s">
        <v>19</v>
      </c>
      <c r="P2" s="9" t="s">
        <v>20</v>
      </c>
      <c r="Q2" s="9" t="s">
        <v>21</v>
      </c>
      <c r="R2" s="9"/>
      <c r="S2" s="9"/>
      <c r="T2" s="9"/>
    </row>
    <row r="3" spans="1:20">
      <c r="A3">
        <v>126</v>
      </c>
      <c r="B3" s="14">
        <v>667131.55000000005</v>
      </c>
      <c r="C3" s="14">
        <v>1129033.8799999999</v>
      </c>
      <c r="D3">
        <v>3544834.0047388957</v>
      </c>
      <c r="E3">
        <v>5475305.0929482728</v>
      </c>
      <c r="F3">
        <v>544692.17303225375</v>
      </c>
      <c r="G3">
        <v>5472975.3488169042</v>
      </c>
      <c r="H3">
        <v>33</v>
      </c>
      <c r="I3" t="s">
        <v>61</v>
      </c>
      <c r="J3" s="11">
        <v>49.407820750169023</v>
      </c>
      <c r="K3" s="10">
        <v>15.616075976081442</v>
      </c>
      <c r="L3">
        <v>49</v>
      </c>
      <c r="M3">
        <v>24</v>
      </c>
      <c r="N3">
        <v>28.154700608482621</v>
      </c>
      <c r="O3">
        <v>15</v>
      </c>
      <c r="P3">
        <v>36</v>
      </c>
      <c r="Q3">
        <v>57.873513893190641</v>
      </c>
    </row>
    <row r="4" spans="1:20">
      <c r="A4">
        <v>128</v>
      </c>
      <c r="B4" s="14">
        <v>667134.6</v>
      </c>
      <c r="C4" s="14">
        <v>1129032.58</v>
      </c>
      <c r="D4">
        <v>3544830.8124798131</v>
      </c>
      <c r="E4">
        <v>5475305.9899851922</v>
      </c>
      <c r="F4">
        <v>544688.9820732231</v>
      </c>
      <c r="G4">
        <v>5472976.2454886399</v>
      </c>
      <c r="H4">
        <v>33</v>
      </c>
      <c r="I4" t="s">
        <v>61</v>
      </c>
      <c r="J4" s="11">
        <v>49.407829049590539</v>
      </c>
      <c r="K4" s="10">
        <v>15.616032092702476</v>
      </c>
      <c r="L4">
        <v>49</v>
      </c>
      <c r="M4">
        <v>24</v>
      </c>
      <c r="N4">
        <v>28.184578525941141</v>
      </c>
      <c r="O4">
        <v>15</v>
      </c>
      <c r="P4">
        <v>36</v>
      </c>
      <c r="Q4">
        <v>57.71553372891227</v>
      </c>
    </row>
    <row r="5" spans="1:20">
      <c r="A5">
        <v>131</v>
      </c>
      <c r="B5" s="14">
        <v>667144.46</v>
      </c>
      <c r="C5" s="14">
        <v>1129030.71</v>
      </c>
      <c r="D5">
        <v>3544820.7926337393</v>
      </c>
      <c r="E5">
        <v>5475306.5763815483</v>
      </c>
      <c r="F5">
        <v>544678.96630764776</v>
      </c>
      <c r="G5">
        <v>5472976.831646625</v>
      </c>
      <c r="H5">
        <v>33</v>
      </c>
      <c r="I5" t="s">
        <v>61</v>
      </c>
      <c r="J5" s="11">
        <v>49.407835057218286</v>
      </c>
      <c r="K5" s="10">
        <v>15.615894100957556</v>
      </c>
      <c r="L5">
        <v>49</v>
      </c>
      <c r="M5">
        <v>24</v>
      </c>
      <c r="N5">
        <v>28.206205985828127</v>
      </c>
      <c r="O5">
        <v>15</v>
      </c>
      <c r="P5">
        <v>36</v>
      </c>
      <c r="Q5">
        <v>57.218763447201802</v>
      </c>
    </row>
    <row r="6" spans="1:20">
      <c r="A6">
        <v>163</v>
      </c>
      <c r="B6" s="14">
        <v>667246.06999999995</v>
      </c>
      <c r="C6" s="14">
        <v>1129061.4099999999</v>
      </c>
      <c r="D6">
        <v>3544723.9631744716</v>
      </c>
      <c r="E6">
        <v>5475263.0574598042</v>
      </c>
      <c r="F6">
        <v>544582.17627918068</v>
      </c>
      <c r="G6">
        <v>5472933.3304527681</v>
      </c>
      <c r="H6">
        <v>33</v>
      </c>
      <c r="I6" t="s">
        <v>61</v>
      </c>
      <c r="J6" s="11">
        <v>49.407450886226364</v>
      </c>
      <c r="K6" s="10">
        <v>15.614555058999766</v>
      </c>
      <c r="L6">
        <v>49</v>
      </c>
      <c r="M6">
        <v>24</v>
      </c>
      <c r="N6">
        <v>26.823190414910904</v>
      </c>
      <c r="O6">
        <v>15</v>
      </c>
      <c r="P6">
        <v>36</v>
      </c>
      <c r="Q6">
        <v>52.398212399158204</v>
      </c>
    </row>
    <row r="7" spans="1:20">
      <c r="A7">
        <v>797</v>
      </c>
      <c r="B7" s="14">
        <v>667200.48</v>
      </c>
      <c r="C7" s="14">
        <v>1128990.18</v>
      </c>
      <c r="D7">
        <v>3544760.0176924323</v>
      </c>
      <c r="E7">
        <v>5475339.5687843859</v>
      </c>
      <c r="F7">
        <v>544618.21611773304</v>
      </c>
      <c r="G7">
        <v>5473009.8106156345</v>
      </c>
      <c r="H7">
        <v>33</v>
      </c>
      <c r="I7" t="s">
        <v>61</v>
      </c>
      <c r="J7">
        <v>49.408136142536918</v>
      </c>
      <c r="K7">
        <v>15.615060423524419</v>
      </c>
      <c r="L7">
        <v>49</v>
      </c>
      <c r="M7">
        <v>24</v>
      </c>
      <c r="N7">
        <v>29.290113132905084</v>
      </c>
      <c r="O7">
        <v>15</v>
      </c>
      <c r="P7">
        <v>36</v>
      </c>
      <c r="Q7">
        <v>54.21752468790779</v>
      </c>
    </row>
    <row r="8" spans="1:20">
      <c r="A8">
        <v>798</v>
      </c>
      <c r="B8" s="14">
        <v>667201.81000000006</v>
      </c>
      <c r="C8" s="14">
        <v>1129044.71</v>
      </c>
      <c r="D8">
        <v>3544765.7128153737</v>
      </c>
      <c r="E8">
        <v>5475285.3139827875</v>
      </c>
      <c r="F8">
        <v>544623.90891898749</v>
      </c>
      <c r="G8">
        <v>5472955.5779096708</v>
      </c>
      <c r="H8">
        <v>33</v>
      </c>
      <c r="I8" t="s">
        <v>61</v>
      </c>
      <c r="J8">
        <v>49.407647931252718</v>
      </c>
      <c r="K8">
        <v>15.615132799125368</v>
      </c>
      <c r="L8">
        <v>49</v>
      </c>
      <c r="M8">
        <v>24</v>
      </c>
      <c r="N8">
        <v>27.532552509786036</v>
      </c>
      <c r="O8">
        <v>15</v>
      </c>
      <c r="P8">
        <v>36</v>
      </c>
      <c r="Q8">
        <v>54.478076851323685</v>
      </c>
    </row>
    <row r="9" spans="1:20">
      <c r="A9">
        <v>838</v>
      </c>
      <c r="B9" s="14">
        <v>667280.66</v>
      </c>
      <c r="C9" s="14">
        <v>1129013.24</v>
      </c>
      <c r="D9">
        <v>3544683.4601169205</v>
      </c>
      <c r="E9">
        <v>5475306.3838907126</v>
      </c>
      <c r="F9">
        <v>544541.68971797777</v>
      </c>
      <c r="G9">
        <v>5472976.639240291</v>
      </c>
      <c r="H9">
        <v>33</v>
      </c>
      <c r="I9" t="s">
        <v>61</v>
      </c>
      <c r="J9">
        <v>49.407843390194216</v>
      </c>
      <c r="K9">
        <v>15.614001852802307</v>
      </c>
      <c r="L9">
        <v>49</v>
      </c>
      <c r="M9">
        <v>24</v>
      </c>
      <c r="N9">
        <v>28.236204699178337</v>
      </c>
      <c r="O9">
        <v>15</v>
      </c>
      <c r="P9">
        <v>36</v>
      </c>
      <c r="Q9">
        <v>50.406670088305326</v>
      </c>
    </row>
    <row r="10" spans="1:20">
      <c r="A10">
        <v>1</v>
      </c>
      <c r="B10" s="14">
        <v>667272.97</v>
      </c>
      <c r="C10" s="14">
        <v>1129011.03</v>
      </c>
      <c r="D10">
        <v>3544690.8029070823</v>
      </c>
      <c r="E10">
        <v>5475309.5649746405</v>
      </c>
      <c r="F10">
        <v>544549.02951801021</v>
      </c>
      <c r="G10">
        <v>5472979.8190283608</v>
      </c>
      <c r="H10">
        <v>33</v>
      </c>
      <c r="I10" t="s">
        <v>61</v>
      </c>
      <c r="J10">
        <v>49.407871453385589</v>
      </c>
      <c r="K10">
        <v>15.614103381698694</v>
      </c>
      <c r="L10">
        <v>49</v>
      </c>
      <c r="M10">
        <v>24</v>
      </c>
      <c r="N10">
        <v>28.337232188119323</v>
      </c>
      <c r="O10">
        <v>15</v>
      </c>
      <c r="P10">
        <v>36</v>
      </c>
      <c r="Q10">
        <v>50.772174115298661</v>
      </c>
    </row>
    <row r="11" spans="1:20">
      <c r="A11">
        <v>2</v>
      </c>
      <c r="B11" s="14">
        <v>667269.23</v>
      </c>
      <c r="C11" s="14">
        <v>1129014.7</v>
      </c>
      <c r="D11">
        <v>3544694.9843736715</v>
      </c>
      <c r="E11">
        <v>5475306.4060897296</v>
      </c>
      <c r="F11">
        <v>544553.20928160322</v>
      </c>
      <c r="G11">
        <v>5472976.6614297563</v>
      </c>
      <c r="H11">
        <v>33</v>
      </c>
      <c r="I11" t="s">
        <v>61</v>
      </c>
      <c r="J11">
        <v>49.40784274648253</v>
      </c>
      <c r="K11">
        <v>15.614160641500662</v>
      </c>
      <c r="L11">
        <v>49</v>
      </c>
      <c r="M11">
        <v>24</v>
      </c>
      <c r="N11">
        <v>28.233887337106502</v>
      </c>
      <c r="O11">
        <v>15</v>
      </c>
      <c r="P11">
        <v>36</v>
      </c>
      <c r="Q11">
        <v>50.978309402384745</v>
      </c>
    </row>
    <row r="12" spans="1:20">
      <c r="A12">
        <v>3</v>
      </c>
      <c r="B12" s="14">
        <v>667265.22</v>
      </c>
      <c r="C12" s="14">
        <v>1129016.8700000001</v>
      </c>
      <c r="D12">
        <v>3544699.2406843444</v>
      </c>
      <c r="E12">
        <v>5475304.7696588784</v>
      </c>
      <c r="F12">
        <v>544557.46385886765</v>
      </c>
      <c r="G12">
        <v>5472975.0256651696</v>
      </c>
      <c r="H12">
        <v>33</v>
      </c>
      <c r="I12" t="s">
        <v>61</v>
      </c>
      <c r="J12">
        <v>49.407827722149378</v>
      </c>
      <c r="K12">
        <v>15.614219103239263</v>
      </c>
      <c r="L12">
        <v>49</v>
      </c>
      <c r="M12">
        <v>24</v>
      </c>
      <c r="N12">
        <v>28.179799737759971</v>
      </c>
      <c r="O12">
        <v>15</v>
      </c>
      <c r="P12">
        <v>36</v>
      </c>
      <c r="Q12">
        <v>51.188771661346031</v>
      </c>
    </row>
    <row r="13" spans="1:20">
      <c r="A13">
        <v>4</v>
      </c>
      <c r="B13" s="14">
        <v>667258.72</v>
      </c>
      <c r="C13" s="14">
        <v>1129017.8500000001</v>
      </c>
      <c r="D13">
        <v>3544705.8135460103</v>
      </c>
      <c r="E13">
        <v>5475304.6337795714</v>
      </c>
      <c r="F13">
        <v>544564.03404380206</v>
      </c>
      <c r="G13">
        <v>5472974.8898409111</v>
      </c>
      <c r="H13">
        <v>33</v>
      </c>
      <c r="I13" t="s">
        <v>61</v>
      </c>
      <c r="J13">
        <v>49.40782601936727</v>
      </c>
      <c r="K13">
        <v>15.614309651703422</v>
      </c>
      <c r="L13">
        <v>49</v>
      </c>
      <c r="M13">
        <v>24</v>
      </c>
      <c r="N13">
        <v>28.173669722173635</v>
      </c>
      <c r="O13">
        <v>15</v>
      </c>
      <c r="P13">
        <v>36</v>
      </c>
      <c r="Q13">
        <v>51.514746132320475</v>
      </c>
    </row>
    <row r="14" spans="1:20">
      <c r="A14">
        <v>5</v>
      </c>
      <c r="B14" s="14">
        <v>667235.46</v>
      </c>
      <c r="C14" s="14">
        <v>1129011.1599999999</v>
      </c>
      <c r="D14">
        <v>3544728.0226445561</v>
      </c>
      <c r="E14">
        <v>5475314.2609803444</v>
      </c>
      <c r="F14">
        <v>544586.23409836378</v>
      </c>
      <c r="G14">
        <v>5472984.5131199071</v>
      </c>
      <c r="H14">
        <v>33</v>
      </c>
      <c r="I14" t="s">
        <v>61</v>
      </c>
      <c r="J14">
        <v>49.407910949391777</v>
      </c>
      <c r="K14">
        <v>15.614616738724205</v>
      </c>
      <c r="L14">
        <v>49</v>
      </c>
      <c r="M14">
        <v>24</v>
      </c>
      <c r="N14">
        <v>28.479417810397003</v>
      </c>
      <c r="O14">
        <v>15</v>
      </c>
      <c r="P14">
        <v>36</v>
      </c>
      <c r="Q14">
        <v>52.620259407138768</v>
      </c>
    </row>
    <row r="15" spans="1:20">
      <c r="A15">
        <v>6</v>
      </c>
      <c r="B15" s="14">
        <v>667215.23</v>
      </c>
      <c r="C15" s="14">
        <v>1129005.3500000001</v>
      </c>
      <c r="D15">
        <v>3544747.3397364351</v>
      </c>
      <c r="E15">
        <v>5475322.6256321287</v>
      </c>
      <c r="F15">
        <v>544605.54332394106</v>
      </c>
      <c r="G15">
        <v>5472992.8743642345</v>
      </c>
      <c r="H15">
        <v>33</v>
      </c>
      <c r="I15" t="s">
        <v>61</v>
      </c>
      <c r="J15">
        <v>49.407984739184116</v>
      </c>
      <c r="K15">
        <v>15.614883837587149</v>
      </c>
      <c r="L15">
        <v>49</v>
      </c>
      <c r="M15">
        <v>24</v>
      </c>
      <c r="N15">
        <v>28.74506106281607</v>
      </c>
      <c r="O15">
        <v>15</v>
      </c>
      <c r="P15">
        <v>36</v>
      </c>
      <c r="Q15">
        <v>53.581815313735824</v>
      </c>
    </row>
    <row r="16" spans="1:20">
      <c r="A16">
        <v>7</v>
      </c>
      <c r="B16" s="14">
        <v>667197.9</v>
      </c>
      <c r="C16" s="14">
        <v>1129000.3600000001</v>
      </c>
      <c r="D16">
        <v>3544763.8860396645</v>
      </c>
      <c r="E16">
        <v>5475329.803965752</v>
      </c>
      <c r="F16">
        <v>544622.08288918959</v>
      </c>
      <c r="G16">
        <v>5473000.0497736642</v>
      </c>
      <c r="H16">
        <v>33</v>
      </c>
      <c r="I16" t="s">
        <v>61</v>
      </c>
      <c r="J16">
        <v>49.408048065513839</v>
      </c>
      <c r="K16">
        <v>15.615112626697385</v>
      </c>
      <c r="L16">
        <v>49</v>
      </c>
      <c r="M16">
        <v>24</v>
      </c>
      <c r="N16">
        <v>28.973035849819475</v>
      </c>
      <c r="O16">
        <v>15</v>
      </c>
      <c r="P16">
        <v>36</v>
      </c>
      <c r="Q16">
        <v>54.4054561105876</v>
      </c>
    </row>
    <row r="17" spans="1:17">
      <c r="A17">
        <v>8</v>
      </c>
      <c r="B17" s="14">
        <v>667193.37</v>
      </c>
      <c r="C17" s="14">
        <v>1128999.3700000001</v>
      </c>
      <c r="D17">
        <v>3544768.2516216268</v>
      </c>
      <c r="E17">
        <v>5475331.3685611812</v>
      </c>
      <c r="F17">
        <v>544626.4466933863</v>
      </c>
      <c r="G17">
        <v>5473001.6137316981</v>
      </c>
      <c r="H17">
        <v>33</v>
      </c>
      <c r="I17" t="s">
        <v>61</v>
      </c>
      <c r="J17">
        <v>49.408061812462641</v>
      </c>
      <c r="K17">
        <v>15.615172953588566</v>
      </c>
      <c r="L17">
        <v>49</v>
      </c>
      <c r="M17">
        <v>24</v>
      </c>
      <c r="N17">
        <v>29.022524865508139</v>
      </c>
      <c r="O17">
        <v>15</v>
      </c>
      <c r="P17">
        <v>36</v>
      </c>
      <c r="Q17">
        <v>54.622632918836665</v>
      </c>
    </row>
    <row r="18" spans="1:17">
      <c r="A18">
        <v>9</v>
      </c>
      <c r="B18" s="14">
        <v>667187.35</v>
      </c>
      <c r="C18" s="14">
        <v>1128998.04</v>
      </c>
      <c r="D18">
        <v>3544774.0512749865</v>
      </c>
      <c r="E18">
        <v>5475333.4620339768</v>
      </c>
      <c r="F18">
        <v>544632.2439849939</v>
      </c>
      <c r="G18">
        <v>5473003.7063516462</v>
      </c>
      <c r="H18">
        <v>33</v>
      </c>
      <c r="I18" t="s">
        <v>61</v>
      </c>
      <c r="J18">
        <v>49.408080209269521</v>
      </c>
      <c r="K18">
        <v>15.615253099283263</v>
      </c>
      <c r="L18">
        <v>49</v>
      </c>
      <c r="M18">
        <v>24</v>
      </c>
      <c r="N18">
        <v>29.08875337027488</v>
      </c>
      <c r="O18">
        <v>15</v>
      </c>
      <c r="P18">
        <v>36</v>
      </c>
      <c r="Q18">
        <v>54.911157419748456</v>
      </c>
    </row>
    <row r="19" spans="1:17">
      <c r="A19">
        <v>10</v>
      </c>
      <c r="B19" s="14">
        <v>667193.19999999995</v>
      </c>
      <c r="C19" s="14">
        <v>1129042.6100000001</v>
      </c>
      <c r="D19">
        <v>3544773.9822265022</v>
      </c>
      <c r="E19">
        <v>5475288.5043071928</v>
      </c>
      <c r="F19">
        <v>544632.17496263073</v>
      </c>
      <c r="G19">
        <v>5472958.7669344116</v>
      </c>
      <c r="H19">
        <v>33</v>
      </c>
      <c r="I19" t="s">
        <v>61</v>
      </c>
      <c r="J19">
        <v>49.407676008596034</v>
      </c>
      <c r="K19">
        <v>15.615247096630929</v>
      </c>
      <c r="L19">
        <v>49</v>
      </c>
      <c r="M19">
        <v>24</v>
      </c>
      <c r="N19">
        <v>27.633630945724043</v>
      </c>
      <c r="O19">
        <v>15</v>
      </c>
      <c r="P19">
        <v>36</v>
      </c>
      <c r="Q19">
        <v>54.889547871344966</v>
      </c>
    </row>
    <row r="20" spans="1:17">
      <c r="A20">
        <v>11</v>
      </c>
      <c r="B20" s="14">
        <v>667199.24</v>
      </c>
      <c r="C20" s="14">
        <v>1129044.08</v>
      </c>
      <c r="D20">
        <v>3544768.180745095</v>
      </c>
      <c r="E20">
        <v>5475286.2694079056</v>
      </c>
      <c r="F20">
        <v>544626.37584371399</v>
      </c>
      <c r="G20">
        <v>5472956.5329455705</v>
      </c>
      <c r="H20">
        <v>33</v>
      </c>
      <c r="I20" t="s">
        <v>61</v>
      </c>
      <c r="J20">
        <v>49.407656340378367</v>
      </c>
      <c r="K20">
        <v>15.615166910522445</v>
      </c>
      <c r="L20">
        <v>49</v>
      </c>
      <c r="M20">
        <v>24</v>
      </c>
      <c r="N20">
        <v>27.56282536211976</v>
      </c>
      <c r="O20">
        <v>15</v>
      </c>
      <c r="P20">
        <v>36</v>
      </c>
      <c r="Q20">
        <v>54.600877880803232</v>
      </c>
    </row>
    <row r="21" spans="1:17">
      <c r="A21">
        <v>12</v>
      </c>
      <c r="B21" s="14">
        <v>667216.87</v>
      </c>
      <c r="C21" s="14">
        <v>1129050.3899999999</v>
      </c>
      <c r="D21">
        <v>3544751.5066894288</v>
      </c>
      <c r="E21">
        <v>5475277.7432890087</v>
      </c>
      <c r="F21">
        <v>544609.70857799507</v>
      </c>
      <c r="G21">
        <v>5472948.0102997767</v>
      </c>
      <c r="H21">
        <v>33</v>
      </c>
      <c r="I21" t="s">
        <v>61</v>
      </c>
      <c r="J21">
        <v>49.407580905842977</v>
      </c>
      <c r="K21">
        <v>15.614936211596104</v>
      </c>
      <c r="L21">
        <v>49</v>
      </c>
      <c r="M21">
        <v>24</v>
      </c>
      <c r="N21">
        <v>27.291261034716776</v>
      </c>
      <c r="O21">
        <v>15</v>
      </c>
      <c r="P21">
        <v>36</v>
      </c>
      <c r="Q21">
        <v>53.770361745975713</v>
      </c>
    </row>
    <row r="22" spans="1:17">
      <c r="A22">
        <v>13</v>
      </c>
      <c r="B22" s="14">
        <v>667237.16</v>
      </c>
      <c r="C22" s="14">
        <v>1129058.05</v>
      </c>
      <c r="D22">
        <v>3544732.3680551946</v>
      </c>
      <c r="E22">
        <v>5475267.53606115</v>
      </c>
      <c r="F22">
        <v>544590.57773730683</v>
      </c>
      <c r="G22">
        <v>5472937.8072297787</v>
      </c>
      <c r="H22">
        <v>33</v>
      </c>
      <c r="I22" t="s">
        <v>61</v>
      </c>
      <c r="J22">
        <v>49.407490536859051</v>
      </c>
      <c r="K22">
        <v>15.614671366874951</v>
      </c>
      <c r="L22">
        <v>49</v>
      </c>
      <c r="M22">
        <v>24</v>
      </c>
      <c r="N22">
        <v>26.965932692582363</v>
      </c>
      <c r="O22">
        <v>15</v>
      </c>
      <c r="P22">
        <v>36</v>
      </c>
      <c r="Q22">
        <v>52.816920749824668</v>
      </c>
    </row>
    <row r="23" spans="1:17">
      <c r="A23">
        <v>14</v>
      </c>
      <c r="B23" s="14">
        <v>667256.89</v>
      </c>
      <c r="C23" s="14">
        <v>1129066.29</v>
      </c>
      <c r="D23">
        <v>3544713.8594441526</v>
      </c>
      <c r="E23">
        <v>5475256.8256137082</v>
      </c>
      <c r="F23">
        <v>544572.07666321879</v>
      </c>
      <c r="G23">
        <v>5472927.1011451101</v>
      </c>
      <c r="H23">
        <v>33</v>
      </c>
      <c r="I23" t="s">
        <v>61</v>
      </c>
      <c r="J23">
        <v>49.407395596790728</v>
      </c>
      <c r="K23">
        <v>15.614415147314169</v>
      </c>
      <c r="L23">
        <v>49</v>
      </c>
      <c r="M23">
        <v>24</v>
      </c>
      <c r="N23">
        <v>26.624148446621156</v>
      </c>
      <c r="O23">
        <v>15</v>
      </c>
      <c r="P23">
        <v>36</v>
      </c>
      <c r="Q23">
        <v>51.894530331008546</v>
      </c>
    </row>
    <row r="24" spans="1:17">
      <c r="A24">
        <v>15</v>
      </c>
      <c r="B24" s="14">
        <v>667260.25</v>
      </c>
      <c r="C24" s="14">
        <v>1129060.27</v>
      </c>
      <c r="D24">
        <v>3544709.7525855131</v>
      </c>
      <c r="E24">
        <v>5475262.3641458638</v>
      </c>
      <c r="F24">
        <v>544567.97147729807</v>
      </c>
      <c r="G24">
        <v>5472932.6374218194</v>
      </c>
      <c r="H24">
        <v>33</v>
      </c>
      <c r="I24" t="s">
        <v>61</v>
      </c>
      <c r="J24">
        <v>49.407445693284899</v>
      </c>
      <c r="K24">
        <v>15.614359183127666</v>
      </c>
      <c r="L24">
        <v>49</v>
      </c>
      <c r="M24">
        <v>24</v>
      </c>
      <c r="N24">
        <v>26.80449582563589</v>
      </c>
      <c r="O24">
        <v>15</v>
      </c>
      <c r="P24">
        <v>36</v>
      </c>
      <c r="Q24">
        <v>51.693059259598549</v>
      </c>
    </row>
    <row r="25" spans="1:17">
      <c r="A25">
        <v>16</v>
      </c>
      <c r="B25" s="14">
        <v>667266.84</v>
      </c>
      <c r="C25" s="14">
        <v>1129062.54</v>
      </c>
      <c r="D25">
        <v>3544703.5085104322</v>
      </c>
      <c r="E25">
        <v>5475259.2650472475</v>
      </c>
      <c r="F25">
        <v>544561.72994491109</v>
      </c>
      <c r="G25">
        <v>5472929.5395856239</v>
      </c>
      <c r="H25">
        <v>33</v>
      </c>
      <c r="I25" t="s">
        <v>61</v>
      </c>
      <c r="J25">
        <v>49.40741828700348</v>
      </c>
      <c r="K25">
        <v>15.614272802606216</v>
      </c>
      <c r="L25">
        <v>49</v>
      </c>
      <c r="M25">
        <v>24</v>
      </c>
      <c r="N25">
        <v>26.705833212529264</v>
      </c>
      <c r="O25">
        <v>15</v>
      </c>
      <c r="P25">
        <v>36</v>
      </c>
      <c r="Q25">
        <v>51.382089382377181</v>
      </c>
    </row>
    <row r="26" spans="1:17">
      <c r="A26">
        <v>17</v>
      </c>
      <c r="B26" s="14">
        <v>667172.09</v>
      </c>
      <c r="C26" s="14">
        <v>1128994.68</v>
      </c>
      <c r="D26">
        <v>3544788.7541878605</v>
      </c>
      <c r="E26">
        <v>5475338.7574420925</v>
      </c>
      <c r="F26">
        <v>544646.94091050408</v>
      </c>
      <c r="G26">
        <v>5473008.999602492</v>
      </c>
      <c r="H26">
        <v>33</v>
      </c>
      <c r="I26" t="s">
        <v>61</v>
      </c>
      <c r="J26">
        <v>49.408126741064173</v>
      </c>
      <c r="K26">
        <v>15.615456278495222</v>
      </c>
      <c r="L26">
        <v>49</v>
      </c>
      <c r="M26">
        <v>24</v>
      </c>
      <c r="N26">
        <v>29.256267831022377</v>
      </c>
      <c r="O26">
        <v>15</v>
      </c>
      <c r="P26">
        <v>36</v>
      </c>
      <c r="Q26">
        <v>55.642602582797672</v>
      </c>
    </row>
    <row r="27" spans="1:17">
      <c r="A27">
        <v>18</v>
      </c>
      <c r="B27" s="14">
        <v>667152.56000000006</v>
      </c>
      <c r="C27" s="14">
        <v>1128990.3799999999</v>
      </c>
      <c r="D27">
        <v>3544807.5712425644</v>
      </c>
      <c r="E27">
        <v>5475345.534411056</v>
      </c>
      <c r="F27">
        <v>544665.75030247169</v>
      </c>
      <c r="G27">
        <v>5473015.7738106204</v>
      </c>
      <c r="H27">
        <v>33</v>
      </c>
      <c r="I27" t="s">
        <v>61</v>
      </c>
      <c r="J27">
        <v>49.408186291063558</v>
      </c>
      <c r="K27">
        <v>15.615716311472395</v>
      </c>
      <c r="L27">
        <v>49</v>
      </c>
      <c r="M27">
        <v>24</v>
      </c>
      <c r="N27">
        <v>29.470647828808218</v>
      </c>
      <c r="O27">
        <v>15</v>
      </c>
      <c r="P27">
        <v>36</v>
      </c>
      <c r="Q27">
        <v>56.578721300623378</v>
      </c>
    </row>
    <row r="28" spans="1:17">
      <c r="A28">
        <v>19</v>
      </c>
      <c r="B28" s="14">
        <v>667133.03</v>
      </c>
      <c r="C28" s="14">
        <v>1128986.08</v>
      </c>
      <c r="D28">
        <v>3544826.3882977231</v>
      </c>
      <c r="E28">
        <v>5475352.311380242</v>
      </c>
      <c r="F28">
        <v>544684.55969489389</v>
      </c>
      <c r="G28">
        <v>5473022.5480189687</v>
      </c>
      <c r="H28">
        <v>33</v>
      </c>
      <c r="I28" t="s">
        <v>61</v>
      </c>
      <c r="J28">
        <v>49.408245840477051</v>
      </c>
      <c r="K28">
        <v>15.615976345080202</v>
      </c>
      <c r="L28">
        <v>49</v>
      </c>
      <c r="M28">
        <v>24</v>
      </c>
      <c r="N28">
        <v>29.685025717382054</v>
      </c>
      <c r="O28">
        <v>15</v>
      </c>
      <c r="P28">
        <v>36</v>
      </c>
      <c r="Q28">
        <v>57.514842288729049</v>
      </c>
    </row>
    <row r="29" spans="1:17">
      <c r="A29">
        <v>20</v>
      </c>
      <c r="B29" s="14">
        <v>667118.38</v>
      </c>
      <c r="C29" s="14">
        <v>1128982.8600000001</v>
      </c>
      <c r="D29">
        <v>3544840.5042120852</v>
      </c>
      <c r="E29">
        <v>5475357.3894697744</v>
      </c>
      <c r="F29">
        <v>544698.66986093193</v>
      </c>
      <c r="G29">
        <v>5473027.6240397599</v>
      </c>
      <c r="H29">
        <v>33</v>
      </c>
      <c r="I29" t="s">
        <v>61</v>
      </c>
      <c r="J29">
        <v>49.408290460228521</v>
      </c>
      <c r="K29">
        <v>15.616171413204286</v>
      </c>
      <c r="L29">
        <v>49</v>
      </c>
      <c r="M29">
        <v>24</v>
      </c>
      <c r="N29">
        <v>29.845656822675927</v>
      </c>
      <c r="O29">
        <v>15</v>
      </c>
      <c r="P29">
        <v>36</v>
      </c>
      <c r="Q29">
        <v>58.217087535430998</v>
      </c>
    </row>
    <row r="30" spans="1:17">
      <c r="A30">
        <v>21</v>
      </c>
      <c r="B30" s="14">
        <v>667113.16</v>
      </c>
      <c r="C30" s="14">
        <v>1128983.29</v>
      </c>
      <c r="D30">
        <v>3544845.7368034096</v>
      </c>
      <c r="E30">
        <v>5475357.6344419178</v>
      </c>
      <c r="F30">
        <v>544703.9003213523</v>
      </c>
      <c r="G30">
        <v>5473027.8689119052</v>
      </c>
      <c r="H30">
        <v>33</v>
      </c>
      <c r="I30" t="s">
        <v>61</v>
      </c>
      <c r="J30">
        <v>49.408292278494301</v>
      </c>
      <c r="K30">
        <v>15.616243538312572</v>
      </c>
      <c r="L30">
        <v>49</v>
      </c>
      <c r="M30">
        <v>24</v>
      </c>
      <c r="N30">
        <v>29.852202579482913</v>
      </c>
      <c r="O30">
        <v>15</v>
      </c>
      <c r="P30">
        <v>36</v>
      </c>
      <c r="Q30">
        <v>58.47673792525989</v>
      </c>
    </row>
    <row r="31" spans="1:17">
      <c r="A31">
        <v>22</v>
      </c>
      <c r="B31" s="14">
        <v>667109.93999999994</v>
      </c>
      <c r="C31" s="14">
        <v>1128997.9099999999</v>
      </c>
      <c r="D31">
        <v>3544850.811034285</v>
      </c>
      <c r="E31">
        <v>5475343.5482826876</v>
      </c>
      <c r="F31">
        <v>544708.97248517594</v>
      </c>
      <c r="G31">
        <v>5473013.7884891983</v>
      </c>
      <c r="H31">
        <v>33</v>
      </c>
      <c r="I31" t="s">
        <v>61</v>
      </c>
      <c r="J31">
        <v>49.408165260104994</v>
      </c>
      <c r="K31">
        <v>15.616311868457849</v>
      </c>
      <c r="L31">
        <v>49</v>
      </c>
      <c r="M31">
        <v>24</v>
      </c>
      <c r="N31">
        <v>29.394936377977878</v>
      </c>
      <c r="O31">
        <v>15</v>
      </c>
      <c r="P31">
        <v>36</v>
      </c>
      <c r="Q31">
        <v>58.722726448257355</v>
      </c>
    </row>
    <row r="32" spans="1:17">
      <c r="A32">
        <v>23</v>
      </c>
      <c r="B32" s="14">
        <v>667106.57999999996</v>
      </c>
      <c r="C32" s="14">
        <v>1129001.18</v>
      </c>
      <c r="D32">
        <v>3544854.5641592606</v>
      </c>
      <c r="E32">
        <v>5475340.7372438069</v>
      </c>
      <c r="F32">
        <v>544712.72408160742</v>
      </c>
      <c r="G32">
        <v>5473010.9785949774</v>
      </c>
      <c r="H32">
        <v>33</v>
      </c>
      <c r="I32" t="s">
        <v>61</v>
      </c>
      <c r="J32">
        <v>49.408139710986283</v>
      </c>
      <c r="K32">
        <v>15.616363264546546</v>
      </c>
      <c r="L32">
        <v>49</v>
      </c>
      <c r="M32">
        <v>24</v>
      </c>
      <c r="N32">
        <v>29.30295955062028</v>
      </c>
      <c r="O32">
        <v>15</v>
      </c>
      <c r="P32">
        <v>36</v>
      </c>
      <c r="Q32">
        <v>58.907752367566466</v>
      </c>
    </row>
    <row r="33" spans="1:17">
      <c r="A33">
        <v>24</v>
      </c>
      <c r="B33" s="14">
        <v>667095.57999999996</v>
      </c>
      <c r="C33" s="14">
        <v>1129043.8</v>
      </c>
      <c r="D33">
        <v>3544870.9563816637</v>
      </c>
      <c r="E33">
        <v>5475299.8809823124</v>
      </c>
      <c r="F33">
        <v>544729.10962663882</v>
      </c>
      <c r="G33">
        <v>5472970.1389719304</v>
      </c>
      <c r="H33">
        <v>33</v>
      </c>
      <c r="I33" t="s">
        <v>61</v>
      </c>
      <c r="J33">
        <v>49.407771176584113</v>
      </c>
      <c r="K33">
        <v>15.616584524521498</v>
      </c>
      <c r="L33">
        <v>49</v>
      </c>
      <c r="M33">
        <v>24</v>
      </c>
      <c r="N33">
        <v>27.976235702806697</v>
      </c>
      <c r="O33">
        <v>15</v>
      </c>
      <c r="P33">
        <v>36</v>
      </c>
      <c r="Q33">
        <v>59.704288277392202</v>
      </c>
    </row>
    <row r="34" spans="1:17">
      <c r="A34">
        <v>25</v>
      </c>
      <c r="B34" s="14">
        <v>667092.51</v>
      </c>
      <c r="C34" s="14">
        <v>1128986.97</v>
      </c>
      <c r="D34">
        <v>3544866.6911678156</v>
      </c>
      <c r="E34">
        <v>5475356.640785859</v>
      </c>
      <c r="F34">
        <v>544724.84615228034</v>
      </c>
      <c r="G34">
        <v>5473026.8756595906</v>
      </c>
      <c r="H34">
        <v>33</v>
      </c>
      <c r="I34" t="s">
        <v>61</v>
      </c>
      <c r="J34">
        <v>49.408281805613065</v>
      </c>
      <c r="K34">
        <v>15.61653214726293</v>
      </c>
      <c r="L34">
        <v>49</v>
      </c>
      <c r="M34">
        <v>24</v>
      </c>
      <c r="N34">
        <v>29.814500207033269</v>
      </c>
      <c r="O34">
        <v>15</v>
      </c>
      <c r="P34">
        <v>36</v>
      </c>
      <c r="Q34">
        <v>59.515730146548627</v>
      </c>
    </row>
    <row r="35" spans="1:17">
      <c r="A35">
        <v>26</v>
      </c>
      <c r="B35" s="14">
        <v>667121.56999999995</v>
      </c>
      <c r="C35" s="14">
        <v>1129038.1299999999</v>
      </c>
      <c r="D35">
        <v>3544844.4497443368</v>
      </c>
      <c r="E35">
        <v>5475302.1614653887</v>
      </c>
      <c r="F35">
        <v>544702.61378395034</v>
      </c>
      <c r="G35">
        <v>5472972.4185274355</v>
      </c>
      <c r="H35">
        <v>33</v>
      </c>
      <c r="I35" t="s">
        <v>61</v>
      </c>
      <c r="J35">
        <v>49.407793626914561</v>
      </c>
      <c r="K35">
        <v>15.616219561887414</v>
      </c>
      <c r="L35">
        <v>49</v>
      </c>
      <c r="M35">
        <v>24</v>
      </c>
      <c r="N35">
        <v>28.057056892419531</v>
      </c>
      <c r="O35">
        <v>15</v>
      </c>
      <c r="P35">
        <v>36</v>
      </c>
      <c r="Q35">
        <v>58.390422794690487</v>
      </c>
    </row>
    <row r="36" spans="1:17">
      <c r="A36">
        <v>27</v>
      </c>
      <c r="B36" s="14">
        <v>667163.16</v>
      </c>
      <c r="C36" s="14">
        <v>1129035.27</v>
      </c>
      <c r="D36">
        <v>3544802.8322299207</v>
      </c>
      <c r="E36">
        <v>5475299.6483049244</v>
      </c>
      <c r="F36">
        <v>544661.01321769785</v>
      </c>
      <c r="G36">
        <v>5472969.9063923387</v>
      </c>
      <c r="H36">
        <v>33</v>
      </c>
      <c r="I36" t="s">
        <v>61</v>
      </c>
      <c r="J36">
        <v>49.407774086185356</v>
      </c>
      <c r="K36">
        <v>15.615645855927216</v>
      </c>
      <c r="L36">
        <v>49</v>
      </c>
      <c r="M36">
        <v>24</v>
      </c>
      <c r="N36">
        <v>27.986710267280081</v>
      </c>
      <c r="O36">
        <v>15</v>
      </c>
      <c r="P36">
        <v>36</v>
      </c>
      <c r="Q36">
        <v>56.325081337977643</v>
      </c>
    </row>
    <row r="37" spans="1:17">
      <c r="A37">
        <v>28</v>
      </c>
      <c r="B37" s="14">
        <v>667096.06999999995</v>
      </c>
      <c r="C37" s="14">
        <v>1129020.02</v>
      </c>
      <c r="D37">
        <v>3544867.4115514136</v>
      </c>
      <c r="E37">
        <v>5475323.4033391997</v>
      </c>
      <c r="F37">
        <v>544725.56624102965</v>
      </c>
      <c r="G37">
        <v>5472993.6517492281</v>
      </c>
      <c r="H37">
        <v>33</v>
      </c>
      <c r="I37" t="s">
        <v>61</v>
      </c>
      <c r="J37">
        <v>49.40798292168089</v>
      </c>
      <c r="K37">
        <v>15.616538330812938</v>
      </c>
      <c r="L37">
        <v>49</v>
      </c>
      <c r="M37">
        <v>24</v>
      </c>
      <c r="N37">
        <v>28.738518051205155</v>
      </c>
      <c r="O37">
        <v>15</v>
      </c>
      <c r="P37">
        <v>36</v>
      </c>
      <c r="Q37">
        <v>59.537990926577542</v>
      </c>
    </row>
    <row r="38" spans="1:17">
      <c r="A38">
        <v>29</v>
      </c>
      <c r="B38" s="14">
        <v>667095.75</v>
      </c>
      <c r="C38" s="14">
        <v>1129011.72</v>
      </c>
      <c r="D38">
        <v>3544866.6612967933</v>
      </c>
      <c r="E38">
        <v>5475331.6765743792</v>
      </c>
      <c r="F38">
        <v>544724.81629231083</v>
      </c>
      <c r="G38">
        <v>5473001.9216150697</v>
      </c>
      <c r="H38">
        <v>33</v>
      </c>
      <c r="I38" t="s">
        <v>61</v>
      </c>
      <c r="J38">
        <v>49.40805735974822</v>
      </c>
      <c r="K38">
        <v>15.61652892493859</v>
      </c>
      <c r="L38">
        <v>49</v>
      </c>
      <c r="M38">
        <v>24</v>
      </c>
      <c r="N38">
        <v>29.006495093591901</v>
      </c>
      <c r="O38">
        <v>15</v>
      </c>
      <c r="P38">
        <v>36</v>
      </c>
      <c r="Q38">
        <v>59.504129778925339</v>
      </c>
    </row>
    <row r="39" spans="1:17">
      <c r="A39">
        <v>397</v>
      </c>
      <c r="B39" s="14">
        <v>667259.15</v>
      </c>
      <c r="C39" s="14">
        <v>1129007.05</v>
      </c>
      <c r="D39">
        <v>3544703.9978523315</v>
      </c>
      <c r="E39">
        <v>5475315.2900795667</v>
      </c>
      <c r="F39">
        <v>544562.21909001691</v>
      </c>
      <c r="G39">
        <v>5472985.5418010857</v>
      </c>
      <c r="H39">
        <v>33</v>
      </c>
      <c r="I39" t="s">
        <v>61</v>
      </c>
      <c r="J39">
        <v>49.407921960912454</v>
      </c>
      <c r="K39">
        <v>15.614285829719721</v>
      </c>
      <c r="L39">
        <v>49</v>
      </c>
      <c r="M39">
        <v>24</v>
      </c>
      <c r="N39">
        <v>28.519059284832828</v>
      </c>
      <c r="O39">
        <v>15</v>
      </c>
      <c r="P39">
        <v>36</v>
      </c>
      <c r="Q39">
        <v>51.428986990996115</v>
      </c>
    </row>
    <row r="40" spans="1:17">
      <c r="A40">
        <v>580</v>
      </c>
      <c r="B40" s="14">
        <v>667143.63</v>
      </c>
      <c r="C40" s="14">
        <v>1129030.6299999999</v>
      </c>
      <c r="D40">
        <v>3544821.6055506123</v>
      </c>
      <c r="E40">
        <v>5475306.7624903861</v>
      </c>
      <c r="F40">
        <v>544679.77889347728</v>
      </c>
      <c r="G40">
        <v>5472977.0176796317</v>
      </c>
      <c r="H40">
        <v>33</v>
      </c>
      <c r="I40" t="s">
        <v>61</v>
      </c>
      <c r="J40">
        <v>49.407836670822512</v>
      </c>
      <c r="K40">
        <v>15.61590532260592</v>
      </c>
      <c r="L40">
        <v>49</v>
      </c>
      <c r="M40">
        <v>24</v>
      </c>
      <c r="N40">
        <v>28.212014961042577</v>
      </c>
      <c r="O40">
        <v>15</v>
      </c>
      <c r="P40">
        <v>36</v>
      </c>
      <c r="Q40">
        <v>57.259161381313326</v>
      </c>
    </row>
    <row r="41" spans="1:17">
      <c r="A41">
        <v>420</v>
      </c>
      <c r="B41" s="14">
        <v>667139.93000000005</v>
      </c>
      <c r="C41" s="14">
        <v>1129030.3</v>
      </c>
      <c r="D41">
        <v>3544825.2328219102</v>
      </c>
      <c r="E41">
        <v>5475307.5657235915</v>
      </c>
      <c r="F41">
        <v>544683.40468764445</v>
      </c>
      <c r="G41">
        <v>5472977.8205855498</v>
      </c>
      <c r="H41">
        <v>33</v>
      </c>
      <c r="I41" t="s">
        <v>61</v>
      </c>
      <c r="J41">
        <v>49.407843626298998</v>
      </c>
      <c r="K41">
        <v>15.61595539105088</v>
      </c>
      <c r="L41">
        <v>49</v>
      </c>
      <c r="M41">
        <v>24</v>
      </c>
      <c r="N41">
        <v>28.237054676393349</v>
      </c>
      <c r="O41">
        <v>15</v>
      </c>
      <c r="P41">
        <v>36</v>
      </c>
      <c r="Q41">
        <v>57.439407783168626</v>
      </c>
    </row>
    <row r="42" spans="1:17">
      <c r="A42">
        <v>171</v>
      </c>
      <c r="B42" s="14">
        <v>667102.65</v>
      </c>
      <c r="C42" s="14">
        <v>1129045.6299999999</v>
      </c>
      <c r="D42">
        <v>3544864.1796359881</v>
      </c>
      <c r="E42">
        <v>5475297.1565393582</v>
      </c>
      <c r="F42">
        <v>544722.33564059727</v>
      </c>
      <c r="G42">
        <v>5472967.4156388408</v>
      </c>
      <c r="H42">
        <v>33</v>
      </c>
      <c r="I42" t="s">
        <v>61</v>
      </c>
      <c r="J42">
        <v>49.407747179557461</v>
      </c>
      <c r="K42">
        <v>15.616490845034964</v>
      </c>
      <c r="L42">
        <v>49</v>
      </c>
      <c r="M42">
        <v>24</v>
      </c>
      <c r="N42">
        <v>27.889846406859455</v>
      </c>
      <c r="O42">
        <v>15</v>
      </c>
      <c r="P42">
        <v>36</v>
      </c>
      <c r="Q42">
        <v>59.367042125868828</v>
      </c>
    </row>
    <row r="43" spans="1:17">
      <c r="A43">
        <v>312</v>
      </c>
      <c r="B43" s="14">
        <v>667104.06000000006</v>
      </c>
      <c r="C43" s="14">
        <v>1129045.6000000001</v>
      </c>
      <c r="D43">
        <v>3544862.7773163356</v>
      </c>
      <c r="E43">
        <v>5475297.0049244529</v>
      </c>
      <c r="F43">
        <v>544720.93389201735</v>
      </c>
      <c r="G43">
        <v>5472967.2640857417</v>
      </c>
      <c r="H43">
        <v>33</v>
      </c>
      <c r="I43" t="s">
        <v>61</v>
      </c>
      <c r="J43">
        <v>49.40774591943606</v>
      </c>
      <c r="K43">
        <v>15.616471506244169</v>
      </c>
      <c r="L43">
        <v>49</v>
      </c>
      <c r="M43">
        <v>24</v>
      </c>
      <c r="N43">
        <v>27.885309969815843</v>
      </c>
      <c r="O43">
        <v>15</v>
      </c>
      <c r="P43">
        <v>36</v>
      </c>
      <c r="Q43">
        <v>59.297422479008553</v>
      </c>
    </row>
    <row r="44" spans="1:17">
      <c r="A44">
        <v>313</v>
      </c>
      <c r="B44" s="14">
        <v>667075.68000000005</v>
      </c>
      <c r="C44" s="14">
        <v>1129038.6599999999</v>
      </c>
      <c r="D44">
        <v>3544890.0323606548</v>
      </c>
      <c r="E44">
        <v>5475307.5386694232</v>
      </c>
      <c r="F44">
        <v>544748.17783748847</v>
      </c>
      <c r="G44">
        <v>5472977.7935395101</v>
      </c>
      <c r="H44">
        <v>33</v>
      </c>
      <c r="I44" t="s">
        <v>61</v>
      </c>
      <c r="J44">
        <v>49.407838623374097</v>
      </c>
      <c r="K44">
        <v>15.616848223737254</v>
      </c>
      <c r="L44">
        <v>49</v>
      </c>
      <c r="M44">
        <v>24</v>
      </c>
      <c r="N44">
        <v>28.219044146749674</v>
      </c>
      <c r="O44">
        <v>15</v>
      </c>
      <c r="P44">
        <v>37</v>
      </c>
      <c r="Q44">
        <v>0.65360545411312643</v>
      </c>
    </row>
    <row r="45" spans="1:17">
      <c r="A45">
        <v>316</v>
      </c>
      <c r="B45" s="14">
        <v>667076.59</v>
      </c>
      <c r="C45" s="14">
        <v>1129002.46</v>
      </c>
      <c r="D45">
        <v>3544884.4733725758</v>
      </c>
      <c r="E45">
        <v>5475343.3253577603</v>
      </c>
      <c r="F45">
        <v>544742.6211148412</v>
      </c>
      <c r="G45">
        <v>5473013.5656535579</v>
      </c>
      <c r="H45">
        <v>33</v>
      </c>
      <c r="I45" t="s">
        <v>61</v>
      </c>
      <c r="J45">
        <v>49.408160782669881</v>
      </c>
      <c r="K45">
        <v>15.61677566045794</v>
      </c>
      <c r="L45">
        <v>49</v>
      </c>
      <c r="M45">
        <v>24</v>
      </c>
      <c r="N45">
        <v>29.378817611573062</v>
      </c>
      <c r="O45">
        <v>15</v>
      </c>
      <c r="P45">
        <v>37</v>
      </c>
      <c r="Q45">
        <v>0.39237764858217616</v>
      </c>
    </row>
    <row r="46" spans="1:17">
      <c r="A46">
        <v>317</v>
      </c>
      <c r="B46" s="14">
        <v>667096.02</v>
      </c>
      <c r="C46" s="14">
        <v>1128983.55</v>
      </c>
      <c r="D46">
        <v>3544862.7699756734</v>
      </c>
      <c r="E46">
        <v>5475359.5813025199</v>
      </c>
      <c r="F46">
        <v>544720.926557131</v>
      </c>
      <c r="G46">
        <v>5473029.8149788678</v>
      </c>
      <c r="H46">
        <v>33</v>
      </c>
      <c r="I46" t="s">
        <v>61</v>
      </c>
      <c r="J46">
        <v>49.408308531260964</v>
      </c>
      <c r="K46">
        <v>15.616478449968646</v>
      </c>
      <c r="L46">
        <v>49</v>
      </c>
      <c r="M46">
        <v>24</v>
      </c>
      <c r="N46">
        <v>29.910712539470332</v>
      </c>
      <c r="O46">
        <v>15</v>
      </c>
      <c r="P46">
        <v>36</v>
      </c>
      <c r="Q46">
        <v>59.322419887126408</v>
      </c>
    </row>
    <row r="47" spans="1:17">
      <c r="A47">
        <v>223</v>
      </c>
      <c r="B47" s="14">
        <v>667261.87</v>
      </c>
      <c r="C47" s="14">
        <v>1129068.54</v>
      </c>
      <c r="D47">
        <v>3544709.2096200422</v>
      </c>
      <c r="E47">
        <v>5475253.9534469396</v>
      </c>
      <c r="F47">
        <v>544567.42873257049</v>
      </c>
      <c r="G47">
        <v>5472924.2301482726</v>
      </c>
      <c r="H47">
        <v>33</v>
      </c>
      <c r="I47" t="s">
        <v>61</v>
      </c>
      <c r="J47">
        <v>49.407370114139944</v>
      </c>
      <c r="K47">
        <v>15.614350758378055</v>
      </c>
      <c r="L47">
        <v>49</v>
      </c>
      <c r="M47">
        <v>24</v>
      </c>
      <c r="N47">
        <v>26.532410903798144</v>
      </c>
      <c r="O47">
        <v>15</v>
      </c>
      <c r="P47">
        <v>36</v>
      </c>
      <c r="Q47">
        <v>51.66273016099958</v>
      </c>
    </row>
    <row r="48" spans="1:17">
      <c r="A48">
        <v>227</v>
      </c>
      <c r="B48" s="14">
        <v>667284.77</v>
      </c>
      <c r="C48" s="14">
        <v>1129040.9099999999</v>
      </c>
      <c r="D48">
        <v>3544682.9429678055</v>
      </c>
      <c r="E48">
        <v>5475278.4116742397</v>
      </c>
      <c r="F48">
        <v>544541.17277822539</v>
      </c>
      <c r="G48">
        <v>5472948.6784158461</v>
      </c>
      <c r="H48">
        <v>33</v>
      </c>
      <c r="I48" t="s">
        <v>61</v>
      </c>
      <c r="J48">
        <v>49.407591935482671</v>
      </c>
      <c r="K48">
        <v>15.613991590888226</v>
      </c>
      <c r="L48">
        <v>49</v>
      </c>
      <c r="M48">
        <v>24</v>
      </c>
      <c r="N48">
        <v>27.330967737615232</v>
      </c>
      <c r="O48">
        <v>15</v>
      </c>
      <c r="P48">
        <v>36</v>
      </c>
      <c r="Q48">
        <v>50.369727197613166</v>
      </c>
    </row>
    <row r="49" spans="1:17">
      <c r="A49" t="s">
        <v>83</v>
      </c>
      <c r="B49">
        <v>667107.76</v>
      </c>
      <c r="C49">
        <v>1128969.8</v>
      </c>
      <c r="D49">
        <v>3544849.3573800097</v>
      </c>
      <c r="E49">
        <v>5475371.7086469745</v>
      </c>
      <c r="F49">
        <v>544707.51942413917</v>
      </c>
      <c r="G49">
        <v>5473041.9373849211</v>
      </c>
      <c r="H49">
        <v>33</v>
      </c>
      <c r="I49" t="s">
        <v>61</v>
      </c>
      <c r="J49">
        <v>49.408418550876483</v>
      </c>
      <c r="K49">
        <v>15.616295008654202</v>
      </c>
      <c r="L49">
        <v>49</v>
      </c>
      <c r="M49">
        <v>24</v>
      </c>
      <c r="N49">
        <v>30.30678315533968</v>
      </c>
      <c r="O49">
        <v>15</v>
      </c>
      <c r="P49">
        <v>36</v>
      </c>
      <c r="Q49">
        <v>58.662031155126691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  <legacyDrawing r:id="rId2"/>
  <controls>
    <control shapeId="3076" r:id="rId3" name="CommandButton3"/>
    <control shapeId="3075" r:id="rId4" name="CommandButton2"/>
    <control shapeId="3073" r:id="rId5" name="CommandButton1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List10"/>
  <dimension ref="A1:Y2"/>
  <sheetViews>
    <sheetView workbookViewId="0">
      <selection activeCell="W2" sqref="W2:Y2"/>
    </sheetView>
  </sheetViews>
  <sheetFormatPr defaultRowHeight="12.75"/>
  <cols>
    <col min="1" max="16384" width="9.140625" style="3"/>
  </cols>
  <sheetData>
    <row r="1" spans="1: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24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</row>
    <row r="2" spans="1:25">
      <c r="A2">
        <v>48.551807797222217</v>
      </c>
      <c r="B2">
        <v>18.861111111111114</v>
      </c>
      <c r="C2" s="4">
        <f>6378137</f>
        <v>6378137</v>
      </c>
      <c r="D2" s="4">
        <v>8.1819190846931192E-2</v>
      </c>
      <c r="E2" s="4">
        <f>500000</f>
        <v>500000</v>
      </c>
      <c r="F2" s="4">
        <v>0</v>
      </c>
      <c r="G2" s="5">
        <f>21+6*(TRUNC(B2/6)-3)</f>
        <v>21</v>
      </c>
      <c r="H2" s="5">
        <f>G2*PI()/180</f>
        <v>0.36651914291880922</v>
      </c>
      <c r="I2" s="4">
        <v>0</v>
      </c>
      <c r="J2" s="5">
        <f>I2*PI()/180</f>
        <v>0</v>
      </c>
      <c r="K2" s="4">
        <v>0.99960000000000004</v>
      </c>
      <c r="L2" s="5">
        <f>A2*PI()/180</f>
        <v>0.84738890385698307</v>
      </c>
      <c r="M2" s="5">
        <f>B2*PI()/180</f>
        <v>0.32918848947337498</v>
      </c>
      <c r="N2" s="5">
        <f>D2*D2/(1-D2*D2)</f>
        <v>6.7394967429912052E-3</v>
      </c>
      <c r="O2" s="5">
        <f>C2/SQRT(1-D2*D2*SIN(L2)*SIN(L2))</f>
        <v>6390165.4012840893</v>
      </c>
      <c r="P2" s="5">
        <f>TAN(L2)*TAN(L2)</f>
        <v>1.2822298987444058</v>
      </c>
      <c r="Q2" s="5">
        <f>N2*COS(L2)*COS(L2)</f>
        <v>2.953031483243215E-3</v>
      </c>
      <c r="R2" s="5">
        <f>(M2-H2)*COS(L2)</f>
        <v>-2.4710748278325364E-2</v>
      </c>
      <c r="S2" s="5">
        <f>C2*(L2*(1-D2*D2/4-3*POWER(D2,4)/64-5*POWER(D2,6)/256)-SIN(2*L2)*(3*D2*D2/8+3*POWER(D2,4)/32+45*POWER(D2,6)/1024)+SIN(4*L2)*(15*POWER(D2,4)/256+45*POWER(D2,6)/1024)-SIN(6*L2)*35*POWER(D2,6)/3072)</f>
        <v>5379786.2424187176</v>
      </c>
      <c r="T2" s="5">
        <f>C2*J2*((1-D2*D2/4-3*POWER(D2,4)/64-5*POWER(D2,6)/256)-SIN(2*J2)*(3*D2*D2/8+3*POWER(D2,4)/32+45*POWER(D2,6)/1024)+SIN(4*J2)*(15*POWER(D2,4)/256+45*POWER(D2,6)/1024)-SIN(6*J2)*35*POWER(D2,6)/3072)</f>
        <v>0</v>
      </c>
      <c r="U2" s="5">
        <f>K2*O2*(R2+(1-P2+Q2)*POWER(R2,3)/6+(5-18*P2+P2*P2+72*Q2-85*N2)*POWER(R2,5)/120)</f>
        <v>-157838.11193138</v>
      </c>
      <c r="V2" s="5">
        <f>K2*(S2-T2+O2*TAN(L2)*(R2*R2/2+(5-P2+9*Q2+4*Q2*Q2)*POWER(R2,4)/24+(61-58*P2+P2*P2+600*Q2-330*N2)*POWER(R2,6)/720))</f>
        <v>5379843.0741887745</v>
      </c>
      <c r="W2" s="6">
        <f>U2+E2</f>
        <v>342161.88806862</v>
      </c>
      <c r="X2" s="6">
        <f>V2+F2</f>
        <v>5379843.0741887745</v>
      </c>
      <c r="Y2" s="6">
        <f>TRUNC(B2/6)+31</f>
        <v>34</v>
      </c>
    </row>
  </sheetData>
  <phoneticPr fontId="3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sqref="A1:C36"/>
    </sheetView>
  </sheetViews>
  <sheetFormatPr defaultRowHeight="12.75"/>
  <cols>
    <col min="1" max="1" width="15.140625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2.42578125" bestFit="1" customWidth="1"/>
    <col min="7" max="7" width="2.28515625" bestFit="1" customWidth="1"/>
    <col min="8" max="8" width="7.85546875" bestFit="1" customWidth="1"/>
    <col min="9" max="9" width="2.28515625" bestFit="1" customWidth="1"/>
    <col min="10" max="10" width="8.7109375" bestFit="1" customWidth="1"/>
    <col min="11" max="11" width="25.5703125" bestFit="1" customWidth="1"/>
    <col min="12" max="13" width="2.28515625" bestFit="1" customWidth="1"/>
    <col min="14" max="14" width="1.42578125" bestFit="1" customWidth="1"/>
    <col min="15" max="15" width="2.28515625" bestFit="1" customWidth="1"/>
  </cols>
  <sheetData>
    <row r="1" spans="1:3">
      <c r="A1">
        <v>52003830126</v>
      </c>
      <c r="B1">
        <v>667131.55000000005</v>
      </c>
      <c r="C1">
        <v>1129033.8799999999</v>
      </c>
    </row>
    <row r="2" spans="1:3">
      <c r="A2">
        <v>52003830128</v>
      </c>
      <c r="B2">
        <v>667134.6</v>
      </c>
      <c r="C2" s="13">
        <v>1129032.58</v>
      </c>
    </row>
    <row r="3" spans="1:3">
      <c r="A3">
        <v>52003830131</v>
      </c>
      <c r="B3">
        <v>667144.46</v>
      </c>
      <c r="C3">
        <v>1129030.71</v>
      </c>
    </row>
    <row r="4" spans="1:3">
      <c r="A4">
        <v>52003830163</v>
      </c>
      <c r="B4">
        <v>667246.06999999995</v>
      </c>
      <c r="C4">
        <v>1129061.4099999999</v>
      </c>
    </row>
    <row r="5" spans="1:3">
      <c r="A5">
        <v>52003830797</v>
      </c>
      <c r="B5">
        <v>667200.48</v>
      </c>
      <c r="C5">
        <v>1128990.18</v>
      </c>
    </row>
    <row r="6" spans="1:3">
      <c r="A6">
        <v>52003830798</v>
      </c>
      <c r="B6">
        <v>667201.81000000006</v>
      </c>
      <c r="C6">
        <v>1129044.71</v>
      </c>
    </row>
    <row r="7" spans="1:3">
      <c r="A7">
        <v>52003830838</v>
      </c>
      <c r="B7">
        <v>667280.66</v>
      </c>
      <c r="C7">
        <v>1129013.24</v>
      </c>
    </row>
    <row r="8" spans="1:3">
      <c r="A8">
        <v>52006270001</v>
      </c>
      <c r="B8">
        <v>667272.97</v>
      </c>
      <c r="C8">
        <v>1129011.03</v>
      </c>
    </row>
    <row r="9" spans="1:3">
      <c r="A9">
        <v>52006270002</v>
      </c>
      <c r="B9">
        <v>667269.23</v>
      </c>
      <c r="C9">
        <v>1129014.7</v>
      </c>
    </row>
    <row r="10" spans="1:3">
      <c r="A10">
        <v>52006270003</v>
      </c>
      <c r="B10">
        <v>667265.22</v>
      </c>
      <c r="C10">
        <v>1129016.8700000001</v>
      </c>
    </row>
    <row r="11" spans="1:3">
      <c r="A11">
        <v>52006270004</v>
      </c>
      <c r="B11">
        <v>667258.72</v>
      </c>
      <c r="C11">
        <v>1129017.8500000001</v>
      </c>
    </row>
    <row r="12" spans="1:3">
      <c r="A12">
        <v>52006270005</v>
      </c>
      <c r="B12">
        <v>667235.46</v>
      </c>
      <c r="C12">
        <v>1129011.1599999999</v>
      </c>
    </row>
    <row r="13" spans="1:3">
      <c r="A13">
        <v>52006270006</v>
      </c>
      <c r="B13">
        <v>667215.23</v>
      </c>
      <c r="C13">
        <v>1129005.3500000001</v>
      </c>
    </row>
    <row r="14" spans="1:3">
      <c r="A14">
        <v>52006270007</v>
      </c>
      <c r="B14">
        <v>667197.9</v>
      </c>
      <c r="C14">
        <v>1129000.3600000001</v>
      </c>
    </row>
    <row r="15" spans="1:3">
      <c r="A15">
        <v>52006270008</v>
      </c>
      <c r="B15">
        <v>667193.37</v>
      </c>
      <c r="C15">
        <v>1128999.3700000001</v>
      </c>
    </row>
    <row r="16" spans="1:3">
      <c r="A16">
        <v>52006270009</v>
      </c>
      <c r="B16">
        <v>667187.35</v>
      </c>
      <c r="C16">
        <v>1128998.04</v>
      </c>
    </row>
    <row r="17" spans="1:3">
      <c r="A17">
        <v>52006270010</v>
      </c>
      <c r="B17">
        <v>667193.19999999995</v>
      </c>
      <c r="C17">
        <v>1129042.6100000001</v>
      </c>
    </row>
    <row r="18" spans="1:3">
      <c r="A18">
        <v>52006270011</v>
      </c>
      <c r="B18">
        <v>667199.24</v>
      </c>
      <c r="C18">
        <v>1129044.08</v>
      </c>
    </row>
    <row r="19" spans="1:3">
      <c r="A19">
        <v>52006270012</v>
      </c>
      <c r="B19">
        <v>667216.87</v>
      </c>
      <c r="C19">
        <v>1129050.3899999999</v>
      </c>
    </row>
    <row r="20" spans="1:3">
      <c r="A20">
        <v>52006270013</v>
      </c>
      <c r="B20">
        <v>667237.16</v>
      </c>
      <c r="C20">
        <v>1129058.05</v>
      </c>
    </row>
    <row r="21" spans="1:3">
      <c r="A21">
        <v>52006270014</v>
      </c>
      <c r="B21">
        <v>667256.89</v>
      </c>
      <c r="C21">
        <v>1129066.29</v>
      </c>
    </row>
    <row r="22" spans="1:3">
      <c r="A22">
        <v>52006270015</v>
      </c>
      <c r="B22">
        <v>667260.25</v>
      </c>
      <c r="C22">
        <v>1129060.27</v>
      </c>
    </row>
    <row r="23" spans="1:3">
      <c r="A23">
        <v>52006270016</v>
      </c>
      <c r="B23">
        <v>667266.84</v>
      </c>
      <c r="C23">
        <v>1129062.54</v>
      </c>
    </row>
    <row r="24" spans="1:3">
      <c r="A24">
        <v>52006270017</v>
      </c>
      <c r="B24">
        <v>667172.09</v>
      </c>
      <c r="C24">
        <v>1128994.68</v>
      </c>
    </row>
    <row r="25" spans="1:3">
      <c r="A25">
        <v>52006270018</v>
      </c>
      <c r="B25">
        <v>667152.56000000006</v>
      </c>
      <c r="C25">
        <v>1128990.3799999999</v>
      </c>
    </row>
    <row r="26" spans="1:3">
      <c r="A26">
        <v>52006270019</v>
      </c>
      <c r="B26">
        <v>667133.03</v>
      </c>
      <c r="C26">
        <v>1128986.08</v>
      </c>
    </row>
    <row r="27" spans="1:3">
      <c r="A27">
        <v>52006270020</v>
      </c>
      <c r="B27">
        <v>667118.38</v>
      </c>
      <c r="C27">
        <v>1128982.8600000001</v>
      </c>
    </row>
    <row r="28" spans="1:3">
      <c r="A28">
        <v>52006270021</v>
      </c>
      <c r="B28">
        <v>667113.16</v>
      </c>
      <c r="C28">
        <v>1128983.29</v>
      </c>
    </row>
    <row r="29" spans="1:3">
      <c r="A29">
        <v>52006270022</v>
      </c>
      <c r="B29">
        <v>667109.93999999994</v>
      </c>
      <c r="C29">
        <v>1128997.9099999999</v>
      </c>
    </row>
    <row r="30" spans="1:3">
      <c r="A30">
        <v>52006270023</v>
      </c>
      <c r="B30">
        <v>667106.57999999996</v>
      </c>
      <c r="C30">
        <v>1129001.18</v>
      </c>
    </row>
    <row r="31" spans="1:3">
      <c r="A31">
        <v>52006270024</v>
      </c>
      <c r="B31">
        <v>667095.57999999996</v>
      </c>
      <c r="C31">
        <v>1129043.8</v>
      </c>
    </row>
    <row r="32" spans="1:3">
      <c r="A32">
        <v>52006270025</v>
      </c>
      <c r="B32">
        <v>667092.51</v>
      </c>
      <c r="C32">
        <v>1128986.97</v>
      </c>
    </row>
    <row r="33" spans="1:3">
      <c r="A33">
        <v>52006270026</v>
      </c>
      <c r="B33">
        <v>667121.56999999995</v>
      </c>
      <c r="C33">
        <v>1129038.1299999999</v>
      </c>
    </row>
    <row r="34" spans="1:3">
      <c r="A34">
        <v>52006270027</v>
      </c>
      <c r="B34">
        <v>667163.16</v>
      </c>
      <c r="C34">
        <v>1129035.27</v>
      </c>
    </row>
    <row r="35" spans="1:3">
      <c r="A35">
        <v>52006270028</v>
      </c>
      <c r="B35">
        <v>667096.06999999995</v>
      </c>
      <c r="C35">
        <v>1129020.02</v>
      </c>
    </row>
    <row r="36" spans="1:3">
      <c r="A36">
        <v>52006270029</v>
      </c>
      <c r="B36">
        <v>667095.75</v>
      </c>
      <c r="C36">
        <v>1129011.72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1</vt:i4>
      </vt:variant>
    </vt:vector>
  </HeadingPairs>
  <TitlesOfParts>
    <vt:vector size="9" baseType="lpstr">
      <vt:lpstr>dms</vt:lpstr>
      <vt:lpstr>deg</vt:lpstr>
      <vt:lpstr>WGS84 to UTM</vt:lpstr>
      <vt:lpstr>zUTM</vt:lpstr>
      <vt:lpstr>zS42</vt:lpstr>
      <vt:lpstr>zJTSK</vt:lpstr>
      <vt:lpstr>skryty</vt:lpstr>
      <vt:lpstr>hrdv</vt:lpstr>
      <vt:lpstr>hrdv!seznam_souřadnic_v_textovém_tvaru</vt:lpstr>
    </vt:vector>
  </TitlesOfParts>
  <Company>holo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Brutus</dc:creator>
  <cp:lastModifiedBy>golf</cp:lastModifiedBy>
  <dcterms:created xsi:type="dcterms:W3CDTF">2003-11-29T14:00:01Z</dcterms:created>
  <dcterms:modified xsi:type="dcterms:W3CDTF">2012-05-23T17:02:51Z</dcterms:modified>
</cp:coreProperties>
</file>