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84E1F3A0-735F-4529-8E5E-13C0BF954999}" xr6:coauthVersionLast="47" xr6:coauthVersionMax="47" xr10:uidLastSave="{00000000-0000-0000-0000-000000000000}"/>
  <bookViews>
    <workbookView xWindow="-108" yWindow="-108" windowWidth="23256" windowHeight="12456" xr2:uid="{C103ED51-FD79-4988-8995-EF59182B0607}"/>
  </bookViews>
  <sheets>
    <sheet name="Tool and Accessories List" sheetId="24" r:id="rId1"/>
  </sheets>
  <externalReferences>
    <externalReference r:id="rId2"/>
  </externalReferences>
  <definedNames>
    <definedName name="_xlnm._FilterDatabase" localSheetId="0" hidden="1">'Tool and Accessories List'!$A$1:$AO$7</definedName>
    <definedName name="_xlcn.WorksheetConnection_P3ToolListB2R10001" hidden="1">'[1]P3 Tool List'!$A$2:$U$858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P3 Tool List!$B$2:$R$1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2" i="24"/>
  <c r="Y6" i="24" l="1"/>
  <c r="AC6" i="24" s="1"/>
  <c r="Y7" i="24"/>
  <c r="Z7" i="24" s="1"/>
  <c r="AA7" i="24" s="1"/>
  <c r="AB7" i="24" s="1"/>
  <c r="Y3" i="24"/>
  <c r="Y4" i="24"/>
  <c r="Z4" i="24" s="1"/>
  <c r="AA4" i="24" s="1"/>
  <c r="AB4" i="24" s="1"/>
  <c r="Y5" i="24"/>
  <c r="AC5" i="24" s="1"/>
  <c r="Y2" i="24"/>
  <c r="Z2" i="24" s="1"/>
  <c r="AA2" i="24" s="1"/>
  <c r="AB2" i="24" s="1"/>
  <c r="Z3" i="24"/>
  <c r="AA3" i="24" s="1"/>
  <c r="AB3" i="24" s="1"/>
  <c r="S6" i="24"/>
  <c r="T6" i="24" s="1"/>
  <c r="U6" i="24" s="1"/>
  <c r="S7" i="24"/>
  <c r="T7" i="24" s="1"/>
  <c r="U7" i="24" s="1"/>
  <c r="S3" i="24"/>
  <c r="T3" i="24" s="1"/>
  <c r="U3" i="24" s="1"/>
  <c r="S4" i="24"/>
  <c r="T4" i="24" s="1"/>
  <c r="U4" i="24" s="1"/>
  <c r="S5" i="24"/>
  <c r="T5" i="24" s="1"/>
  <c r="U5" i="24" s="1"/>
  <c r="S2" i="24"/>
  <c r="T2" i="24" s="1"/>
  <c r="U2" i="24" s="1"/>
  <c r="AC4" i="24"/>
  <c r="AC3" i="24"/>
  <c r="Z6" i="24" l="1"/>
  <c r="AA6" i="24" s="1"/>
  <c r="AB6" i="24" s="1"/>
  <c r="AC2" i="24"/>
  <c r="AC7" i="24"/>
  <c r="Z5" i="24"/>
  <c r="AA5" i="24" s="1"/>
  <c r="AB5" i="24" s="1"/>
  <c r="V5" i="24"/>
  <c r="W5" i="24"/>
  <c r="W4" i="24"/>
  <c r="V4" i="24"/>
  <c r="W2" i="24"/>
  <c r="V2" i="24"/>
  <c r="V3" i="24"/>
  <c r="W3" i="24"/>
  <c r="W6" i="24"/>
  <c r="V6" i="24"/>
  <c r="V7" i="24"/>
  <c r="W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8D1169-03C7-49E9-B3CF-C1BC68C9F48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F84ACA-C78A-4E09-9C3F-AD0125D14DA0}" name="WorksheetConnection_P3 Tool List!$B$2:$R$1000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3ToolListB2R10001"/>
        </x15:connection>
      </ext>
    </extLst>
  </connection>
</connections>
</file>

<file path=xl/sharedStrings.xml><?xml version="1.0" encoding="utf-8"?>
<sst xmlns="http://schemas.openxmlformats.org/spreadsheetml/2006/main" count="123" uniqueCount="82">
  <si>
    <t>CUOXE-A06</t>
  </si>
  <si>
    <t>CUOXE-A07</t>
  </si>
  <si>
    <t>CUOXE-A14</t>
  </si>
  <si>
    <t>CUSILPE-A17</t>
  </si>
  <si>
    <t>EPIG-A04</t>
  </si>
  <si>
    <t>PO Number</t>
  </si>
  <si>
    <t>PO No</t>
  </si>
  <si>
    <t>Item</t>
  </si>
  <si>
    <t>PO Number</t>
    <phoneticPr fontId="1" type="noConversion"/>
  </si>
  <si>
    <t>Vendor</t>
  </si>
  <si>
    <t>PO Description</t>
  </si>
  <si>
    <t>Buyer Assignment</t>
    <phoneticPr fontId="1" type="noConversion"/>
  </si>
  <si>
    <t>Country</t>
  </si>
  <si>
    <t>Mode</t>
    <phoneticPr fontId="1" type="noConversion"/>
  </si>
  <si>
    <t>IEB Action</t>
  </si>
  <si>
    <t>Y24 Priority</t>
    <phoneticPr fontId="1" type="noConversion"/>
  </si>
  <si>
    <t>FCA Date 1
(Ori)</t>
    <phoneticPr fontId="1" type="noConversion"/>
  </si>
  <si>
    <t>FCA Day 1
(Ori)</t>
    <phoneticPr fontId="1" type="noConversion"/>
  </si>
  <si>
    <t>New FCA Date 1
(2024/03/11 ver)</t>
    <phoneticPr fontId="1" type="noConversion"/>
  </si>
  <si>
    <t>New FCA Day 1
(2024/03/11 ver)</t>
    <phoneticPr fontId="1" type="noConversion"/>
  </si>
  <si>
    <t>Dual Pick up location?</t>
    <phoneticPr fontId="1" type="noConversion"/>
  </si>
  <si>
    <t>If yes, Pls indicate</t>
    <phoneticPr fontId="1" type="noConversion"/>
  </si>
  <si>
    <t>Temp Contol</t>
    <phoneticPr fontId="1" type="noConversion"/>
  </si>
  <si>
    <t>Humidity Contol</t>
    <phoneticPr fontId="1" type="noConversion"/>
  </si>
  <si>
    <t>DG Cargo</t>
    <phoneticPr fontId="1" type="noConversion"/>
  </si>
  <si>
    <t>&gt; 56m3</t>
    <phoneticPr fontId="1" type="noConversion"/>
  </si>
  <si>
    <t>21-55m3</t>
    <phoneticPr fontId="1" type="noConversion"/>
  </si>
  <si>
    <t>&lt; 20m3</t>
    <phoneticPr fontId="1" type="noConversion"/>
  </si>
  <si>
    <t>Need Permit?</t>
    <phoneticPr fontId="1" type="noConversion"/>
  </si>
  <si>
    <t>Need Police Esscorts?</t>
    <phoneticPr fontId="1" type="noConversion"/>
  </si>
  <si>
    <t>Appointed Forwarder</t>
    <phoneticPr fontId="1" type="noConversion"/>
  </si>
  <si>
    <t>Status</t>
    <phoneticPr fontId="1" type="noConversion"/>
  </si>
  <si>
    <t>2431887-10</t>
  </si>
  <si>
    <t>ET</t>
  </si>
  <si>
    <t>P3-EQID-Tool</t>
  </si>
  <si>
    <t>Tool</t>
    <phoneticPr fontId="1" type="noConversion"/>
  </si>
  <si>
    <t>AMEC</t>
  </si>
  <si>
    <t>CUOXE-A06 PRIMO D-RIE</t>
  </si>
  <si>
    <t>Patrick Wong</t>
  </si>
  <si>
    <t>Ex Factory ShangHai Air</t>
  </si>
  <si>
    <t>China</t>
  </si>
  <si>
    <t>Air</t>
    <phoneticPr fontId="1" type="noConversion"/>
  </si>
  <si>
    <t>IEB-AIR</t>
    <phoneticPr fontId="1" type="noConversion"/>
  </si>
  <si>
    <t>2431887-20</t>
  </si>
  <si>
    <t>CUOXE-A07 PRIMO D-RIE</t>
  </si>
  <si>
    <t>2431887-30</t>
  </si>
  <si>
    <t>CUOXE-A14 PRIMO D-RIE</t>
  </si>
  <si>
    <t>2546114-10</t>
  </si>
  <si>
    <t>DF</t>
  </si>
  <si>
    <t>APPLIED(SO</t>
  </si>
  <si>
    <t>CENTURA ACP(Single): EPIG-A04 (Phase 2)</t>
  </si>
  <si>
    <t>Peng Hong Lim</t>
  </si>
  <si>
    <t>Ex-Factory, Singapore (Land)</t>
  </si>
  <si>
    <t>Singapore</t>
  </si>
  <si>
    <t>Land</t>
    <phoneticPr fontId="1" type="noConversion"/>
  </si>
  <si>
    <t>IEB-Local</t>
    <phoneticPr fontId="1" type="noConversion"/>
  </si>
  <si>
    <t>V</t>
    <phoneticPr fontId="1" type="noConversion"/>
  </si>
  <si>
    <t>2538525-10</t>
  </si>
  <si>
    <t>CENTURA ACP(Single)</t>
  </si>
  <si>
    <t>CENTURA ACP(Single): EPIG-A04</t>
  </si>
  <si>
    <t>IEB-Local</t>
  </si>
  <si>
    <t>N (SGP)</t>
  </si>
  <si>
    <t>41pcs, 18224kg</t>
  </si>
  <si>
    <t>No</t>
  </si>
  <si>
    <t>2537023-10</t>
  </si>
  <si>
    <t>TF</t>
  </si>
  <si>
    <t>LEVO</t>
  </si>
  <si>
    <t>AMAT Prod XP "LEVO" DARC: CUSILPE-A17</t>
  </si>
  <si>
    <t>Area</t>
  </si>
  <si>
    <t>Entity</t>
  </si>
  <si>
    <t>EQPID</t>
  </si>
  <si>
    <t>Model</t>
  </si>
  <si>
    <t>Trade Term</t>
  </si>
  <si>
    <t>Type of Tools</t>
  </si>
  <si>
    <t>Move in Date</t>
  </si>
  <si>
    <t>FCA Date 2</t>
  </si>
  <si>
    <t>FCA Day 2</t>
  </si>
  <si>
    <t>FCA Mth 2</t>
  </si>
  <si>
    <t xml:space="preserve">New Move-in Date </t>
  </si>
  <si>
    <t>New FCA Date 2</t>
  </si>
  <si>
    <t>New FCA Day 2</t>
  </si>
  <si>
    <t>New FCA Mth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</si>
</sst>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yyyy\-mm"/>
    <numFmt numFmtId="166" formatCode="yyyy\-mm\-dd"/>
    <numFmt numFmtId="170" formatCode="_-* #,##0.00_-;\-* #,##0.00_-;_-* &quot;-&quot;??_-;_-@_-"/>
  </numFmts>
  <fonts count="1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indexed="64"/>
      <name val="Arial"/>
      <family val="2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3" fillId="0" borderId="0"/>
    <xf numFmtId="0" fontId="4" fillId="0" borderId="0"/>
    <xf numFmtId="170" fontId="10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66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6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64" fontId="9" fillId="7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</cellXfs>
  <cellStyles count="6">
    <cellStyle name="??&amp;_x0012_?&amp;_x000b_?_x0008_*_x0007_?_x0007__x0001__x0001_" xfId="3" xr:uid="{8985FC89-2B75-49F8-8949-3E9704FBF602}"/>
    <cellStyle name="Comma 2" xfId="5" xr:uid="{1C2F3555-46B9-499F-AAAA-569E82D2DEB3}"/>
    <cellStyle name="Normal" xfId="0" builtinId="0"/>
    <cellStyle name="Normal 4" xfId="2" xr:uid="{72DDB79E-AAEF-4964-8619-96149A717C6C}"/>
    <cellStyle name="Normal 5" xfId="1" xr:uid="{CF863809-4608-47F3-AD57-F74DBC328946}"/>
    <cellStyle name="一般 42" xfId="4" xr:uid="{8882C2EB-DC28-4CBA-B7BA-FC4834D35BB2}"/>
  </cellStyles>
  <dxfs count="0"/>
  <tableStyles count="0" defaultTableStyle="TableStyleMedium2" defaultPivotStyle="PivotStyleLight16"/>
  <colors>
    <mruColors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hsglobal-my.sharepoint.com/personal/terrence_tan_bhs_global/Documents/Microsoft%20Teams%20Chat%20Files/Tool%20List_202404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3 Tool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DD02-8809-4CD6-9029-20BE311DF6C3}">
  <dimension ref="A1:AO15"/>
  <sheetViews>
    <sheetView tabSelected="1" workbookViewId="0">
      <selection activeCell="H20" sqref="H20"/>
    </sheetView>
  </sheetViews>
  <sheetFormatPr defaultColWidth="9.109375" defaultRowHeight="13.8"/>
  <cols>
    <col min="1" max="1" width="13.33203125" style="1" customWidth="1"/>
    <col min="2" max="2" width="9.6640625" style="1" customWidth="1"/>
    <col min="3" max="3" width="5.44140625" style="1" customWidth="1"/>
    <col min="4" max="4" width="12.44140625" style="1" customWidth="1"/>
    <col min="5" max="5" width="7.5546875" style="1" customWidth="1"/>
    <col min="6" max="6" width="19.109375" style="1" customWidth="1"/>
    <col min="7" max="7" width="11.44140625" style="1" customWidth="1"/>
    <col min="8" max="8" width="13.33203125" style="1" customWidth="1"/>
    <col min="9" max="9" width="13.44140625" style="1" customWidth="1"/>
    <col min="10" max="10" width="20" style="1" bestFit="1" customWidth="1"/>
    <col min="11" max="11" width="40" style="1" customWidth="1"/>
    <col min="12" max="12" width="15.88671875" style="1" bestFit="1" customWidth="1"/>
    <col min="13" max="13" width="24.5546875" style="1" customWidth="1"/>
    <col min="14" max="14" width="12.6640625" style="7" customWidth="1"/>
    <col min="15" max="15" width="13.44140625" style="7" customWidth="1"/>
    <col min="16" max="16" width="11.109375" style="7" customWidth="1"/>
    <col min="17" max="17" width="11.88671875" style="7" bestFit="1" customWidth="1"/>
    <col min="18" max="18" width="13.33203125" style="3" customWidth="1"/>
    <col min="19" max="19" width="10.5546875" style="3" hidden="1" customWidth="1"/>
    <col min="20" max="20" width="9.88671875" style="3" hidden="1" customWidth="1"/>
    <col min="21" max="21" width="13.109375" style="3" customWidth="1"/>
    <col min="22" max="22" width="9.6640625" style="3" customWidth="1"/>
    <col min="23" max="23" width="11.44140625" style="4" customWidth="1"/>
    <col min="24" max="24" width="16.6640625" style="5" customWidth="1"/>
    <col min="25" max="25" width="19.109375" style="5" hidden="1" customWidth="1"/>
    <col min="26" max="26" width="16" style="5" hidden="1" customWidth="1"/>
    <col min="27" max="27" width="16.44140625" style="5" customWidth="1"/>
    <col min="28" max="28" width="16" style="5" customWidth="1"/>
    <col min="29" max="29" width="16.33203125" style="6" customWidth="1"/>
    <col min="30" max="30" width="14.6640625" style="1" customWidth="1"/>
    <col min="31" max="31" width="8.6640625" style="1" bestFit="1" customWidth="1"/>
    <col min="32" max="32" width="11.88671875" style="1" bestFit="1" customWidth="1"/>
    <col min="33" max="33" width="15" style="1" bestFit="1" customWidth="1"/>
    <col min="34" max="34" width="8.88671875" style="1" bestFit="1" customWidth="1"/>
    <col min="35" max="35" width="7.5546875" style="1" bestFit="1" customWidth="1"/>
    <col min="36" max="36" width="18.88671875" style="1" customWidth="1"/>
    <col min="37" max="37" width="24.5546875" style="1" bestFit="1" customWidth="1"/>
    <col min="38" max="38" width="13" style="1" bestFit="1" customWidth="1"/>
    <col min="39" max="39" width="19.44140625" style="1" bestFit="1" customWidth="1"/>
    <col min="40" max="40" width="10" style="1" bestFit="1" customWidth="1"/>
    <col min="41" max="41" width="6.5546875" style="1" bestFit="1" customWidth="1"/>
    <col min="42" max="16384" width="9.109375" style="1"/>
  </cols>
  <sheetData>
    <row r="1" spans="1:41" s="21" customFormat="1" ht="27.6">
      <c r="A1" s="8" t="s">
        <v>5</v>
      </c>
      <c r="B1" s="8" t="s">
        <v>6</v>
      </c>
      <c r="C1" s="8" t="s">
        <v>7</v>
      </c>
      <c r="D1" s="8" t="s">
        <v>8</v>
      </c>
      <c r="E1" s="8" t="s">
        <v>68</v>
      </c>
      <c r="F1" s="8" t="s">
        <v>69</v>
      </c>
      <c r="G1" s="9" t="s">
        <v>73</v>
      </c>
      <c r="H1" s="8" t="s">
        <v>9</v>
      </c>
      <c r="I1" s="8" t="s">
        <v>70</v>
      </c>
      <c r="J1" s="8" t="s">
        <v>71</v>
      </c>
      <c r="K1" s="8" t="s">
        <v>10</v>
      </c>
      <c r="L1" s="8" t="s">
        <v>11</v>
      </c>
      <c r="M1" s="10" t="s">
        <v>72</v>
      </c>
      <c r="N1" s="10" t="s">
        <v>12</v>
      </c>
      <c r="O1" s="10" t="s">
        <v>13</v>
      </c>
      <c r="P1" s="11" t="s">
        <v>14</v>
      </c>
      <c r="Q1" s="11" t="s">
        <v>15</v>
      </c>
      <c r="R1" s="12" t="s">
        <v>74</v>
      </c>
      <c r="S1" s="13" t="s">
        <v>16</v>
      </c>
      <c r="T1" s="13" t="s">
        <v>17</v>
      </c>
      <c r="U1" s="13" t="s">
        <v>75</v>
      </c>
      <c r="V1" s="13" t="s">
        <v>76</v>
      </c>
      <c r="W1" s="13" t="s">
        <v>77</v>
      </c>
      <c r="X1" s="14" t="s">
        <v>78</v>
      </c>
      <c r="Y1" s="15" t="s">
        <v>18</v>
      </c>
      <c r="Z1" s="15" t="s">
        <v>19</v>
      </c>
      <c r="AA1" s="15" t="s">
        <v>79</v>
      </c>
      <c r="AB1" s="15" t="s">
        <v>80</v>
      </c>
      <c r="AC1" s="15" t="s">
        <v>81</v>
      </c>
      <c r="AD1" s="16" t="s">
        <v>20</v>
      </c>
      <c r="AE1" s="16" t="s">
        <v>21</v>
      </c>
      <c r="AF1" s="17" t="s">
        <v>22</v>
      </c>
      <c r="AG1" s="17" t="s">
        <v>23</v>
      </c>
      <c r="AH1" s="17" t="s">
        <v>24</v>
      </c>
      <c r="AI1" s="17" t="s">
        <v>25</v>
      </c>
      <c r="AJ1" s="17" t="s">
        <v>26</v>
      </c>
      <c r="AK1" s="17" t="s">
        <v>27</v>
      </c>
      <c r="AL1" s="18" t="s">
        <v>28</v>
      </c>
      <c r="AM1" s="18" t="s">
        <v>29</v>
      </c>
      <c r="AN1" s="19" t="s">
        <v>30</v>
      </c>
      <c r="AO1" s="20" t="s">
        <v>31</v>
      </c>
    </row>
    <row r="2" spans="1:41">
      <c r="A2" s="1" t="s">
        <v>32</v>
      </c>
      <c r="B2" s="1">
        <v>2431887</v>
      </c>
      <c r="C2" s="1">
        <v>10</v>
      </c>
      <c r="D2" s="1" t="str">
        <f>B2&amp;"-"&amp;C2</f>
        <v>2431887-10</v>
      </c>
      <c r="E2" s="7" t="s">
        <v>33</v>
      </c>
      <c r="F2" s="1" t="s">
        <v>34</v>
      </c>
      <c r="G2" s="22" t="s">
        <v>35</v>
      </c>
      <c r="H2" s="1" t="s">
        <v>36</v>
      </c>
      <c r="I2" s="1" t="s">
        <v>0</v>
      </c>
      <c r="J2" s="1" t="e">
        <v>#N/A</v>
      </c>
      <c r="K2" s="2" t="s">
        <v>37</v>
      </c>
      <c r="L2" s="1" t="s">
        <v>38</v>
      </c>
      <c r="M2" s="23" t="s">
        <v>39</v>
      </c>
      <c r="N2" s="24" t="s">
        <v>40</v>
      </c>
      <c r="O2" s="24" t="s">
        <v>41</v>
      </c>
      <c r="P2" s="25" t="s">
        <v>42</v>
      </c>
      <c r="Q2" s="25"/>
      <c r="R2" s="3">
        <v>45763</v>
      </c>
      <c r="S2" s="3">
        <f>IF(P2="IEB-AIR",R2-15,IF(P2="IEB-Local",R2-2,IF(P2="IEB-SEA",R2-30,"TBD")))</f>
        <v>45748</v>
      </c>
      <c r="T2" s="3" t="str">
        <f>TEXT(S2, "ddd")</f>
        <v>Tue</v>
      </c>
      <c r="U2" s="3">
        <f>IF(T2="Sat",S2-1,IF(T2="Sun",S2-2,S2))</f>
        <v>45748</v>
      </c>
      <c r="V2" s="3" t="str">
        <f>TEXT(U2, "ddd")</f>
        <v>Tue</v>
      </c>
      <c r="W2" s="4">
        <f>U2</f>
        <v>45748</v>
      </c>
      <c r="X2" s="5">
        <v>45960</v>
      </c>
      <c r="Y2" s="5">
        <f>IF(P2="IEB-AIR",X2-15,IF(P2="IEB-Local",X2-2,IF(P2="IEB-SEA",X2-30,"TBD")))</f>
        <v>45945</v>
      </c>
      <c r="Z2" s="5" t="str">
        <f>TEXT(Y2,"ddd")</f>
        <v>Wed</v>
      </c>
      <c r="AA2" s="5">
        <f>IF(Z2="Sat",Y2-1,IF(Z2="Sun",Y2-2,Y2))</f>
        <v>45945</v>
      </c>
      <c r="AB2" s="5" t="str">
        <f>TEXT(AA2,"ddd")</f>
        <v>Wed</v>
      </c>
      <c r="AC2" s="6">
        <f>Y2</f>
        <v>45945</v>
      </c>
      <c r="AD2" s="1" t="e">
        <v>#N/A</v>
      </c>
      <c r="AF2" s="1" t="e">
        <v>#N/A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 t="e">
        <v>#N/A</v>
      </c>
      <c r="AL2" s="1" t="e">
        <v>#N/A</v>
      </c>
      <c r="AM2" s="1" t="e">
        <v>#N/A</v>
      </c>
    </row>
    <row r="3" spans="1:41">
      <c r="A3" s="1" t="s">
        <v>43</v>
      </c>
      <c r="B3" s="1">
        <v>2431887</v>
      </c>
      <c r="C3" s="1">
        <v>20</v>
      </c>
      <c r="D3" s="1" t="str">
        <f t="shared" ref="D3:D7" si="0">B3&amp;"-"&amp;C3</f>
        <v>2431887-20</v>
      </c>
      <c r="E3" s="7" t="s">
        <v>33</v>
      </c>
      <c r="F3" s="1" t="s">
        <v>34</v>
      </c>
      <c r="G3" s="22" t="s">
        <v>35</v>
      </c>
      <c r="H3" s="1" t="s">
        <v>36</v>
      </c>
      <c r="I3" s="1" t="s">
        <v>1</v>
      </c>
      <c r="J3" s="1" t="e">
        <v>#N/A</v>
      </c>
      <c r="K3" s="2" t="s">
        <v>44</v>
      </c>
      <c r="L3" s="1" t="s">
        <v>38</v>
      </c>
      <c r="M3" s="23" t="s">
        <v>39</v>
      </c>
      <c r="N3" s="24" t="s">
        <v>40</v>
      </c>
      <c r="O3" s="24" t="s">
        <v>41</v>
      </c>
      <c r="P3" s="25" t="s">
        <v>42</v>
      </c>
      <c r="Q3" s="25"/>
      <c r="R3" s="3">
        <v>45804</v>
      </c>
      <c r="S3" s="3">
        <f t="shared" ref="S3:S7" si="1">IF(P3="IEB-AIR",R3-15,IF(P3="IEB-Local",R3-2,IF(P3="IEB-SEA",R3-30,"TBD")))</f>
        <v>45789</v>
      </c>
      <c r="T3" s="3" t="str">
        <f t="shared" ref="T3:T7" si="2">TEXT(S3, "ddd")</f>
        <v>Mon</v>
      </c>
      <c r="U3" s="3">
        <f t="shared" ref="U3:U7" si="3">IF(T3="Sat",S3-1,IF(T3="Sun",S3-2,S3))</f>
        <v>45789</v>
      </c>
      <c r="V3" s="3" t="str">
        <f t="shared" ref="V3:V7" si="4">TEXT(U3, "ddd")</f>
        <v>Mon</v>
      </c>
      <c r="W3" s="4">
        <f t="shared" ref="W3:W7" si="5">U3</f>
        <v>45789</v>
      </c>
      <c r="X3" s="5">
        <v>46324</v>
      </c>
      <c r="Y3" s="5">
        <f t="shared" ref="Y3:Y7" si="6">IF(P3="IEB-AIR",X3-15,IF(P3="IEB-Local",X3-2,IF(P3="IEB-SEA",X3-30,"TBD")))</f>
        <v>46309</v>
      </c>
      <c r="Z3" s="5" t="str">
        <f t="shared" ref="Z3:Z7" si="7">TEXT(Y3,"ddd")</f>
        <v>Wed</v>
      </c>
      <c r="AA3" s="5">
        <f t="shared" ref="AA3:AA7" si="8">IF(Z3="Sat",Y3-1,IF(Z3="Sun",Y3-2,Y3))</f>
        <v>46309</v>
      </c>
      <c r="AB3" s="5" t="str">
        <f t="shared" ref="AB3:AB7" si="9">TEXT(AA3,"ddd")</f>
        <v>Wed</v>
      </c>
      <c r="AC3" s="6">
        <f t="shared" ref="AC3:AC7" si="10">Y3</f>
        <v>46309</v>
      </c>
      <c r="AD3" s="1" t="e">
        <v>#N/A</v>
      </c>
      <c r="AF3" s="1" t="e">
        <v>#N/A</v>
      </c>
      <c r="AG3" s="1" t="e">
        <v>#N/A</v>
      </c>
      <c r="AH3" s="1" t="e">
        <v>#N/A</v>
      </c>
      <c r="AI3" s="1" t="e">
        <v>#N/A</v>
      </c>
      <c r="AJ3" s="1" t="e">
        <v>#N/A</v>
      </c>
      <c r="AK3" s="1" t="e">
        <v>#N/A</v>
      </c>
      <c r="AL3" s="1" t="e">
        <v>#N/A</v>
      </c>
      <c r="AM3" s="1" t="e">
        <v>#N/A</v>
      </c>
    </row>
    <row r="4" spans="1:41">
      <c r="A4" s="1" t="s">
        <v>45</v>
      </c>
      <c r="B4" s="1">
        <v>2431887</v>
      </c>
      <c r="C4" s="1">
        <v>30</v>
      </c>
      <c r="D4" s="1" t="str">
        <f t="shared" si="0"/>
        <v>2431887-30</v>
      </c>
      <c r="E4" s="7" t="s">
        <v>33</v>
      </c>
      <c r="F4" s="1" t="s">
        <v>34</v>
      </c>
      <c r="G4" s="22" t="s">
        <v>35</v>
      </c>
      <c r="H4" s="1" t="s">
        <v>36</v>
      </c>
      <c r="I4" s="1" t="s">
        <v>2</v>
      </c>
      <c r="J4" s="1" t="e">
        <v>#N/A</v>
      </c>
      <c r="K4" s="2" t="s">
        <v>46</v>
      </c>
      <c r="L4" s="1" t="s">
        <v>38</v>
      </c>
      <c r="M4" s="23" t="s">
        <v>39</v>
      </c>
      <c r="N4" s="24" t="s">
        <v>40</v>
      </c>
      <c r="O4" s="24" t="s">
        <v>41</v>
      </c>
      <c r="P4" s="25" t="s">
        <v>42</v>
      </c>
      <c r="Q4" s="25"/>
      <c r="R4" s="3">
        <v>45706</v>
      </c>
      <c r="S4" s="3">
        <f t="shared" si="1"/>
        <v>45691</v>
      </c>
      <c r="T4" s="3" t="str">
        <f t="shared" si="2"/>
        <v>Mon</v>
      </c>
      <c r="U4" s="3">
        <f t="shared" si="3"/>
        <v>45691</v>
      </c>
      <c r="V4" s="3" t="str">
        <f t="shared" si="4"/>
        <v>Mon</v>
      </c>
      <c r="W4" s="4">
        <f t="shared" si="5"/>
        <v>45691</v>
      </c>
      <c r="X4" s="5">
        <v>45706</v>
      </c>
      <c r="Y4" s="5">
        <f t="shared" si="6"/>
        <v>45691</v>
      </c>
      <c r="Z4" s="5" t="str">
        <f t="shared" si="7"/>
        <v>Mon</v>
      </c>
      <c r="AA4" s="5">
        <f t="shared" si="8"/>
        <v>45691</v>
      </c>
      <c r="AB4" s="5" t="str">
        <f t="shared" si="9"/>
        <v>Mon</v>
      </c>
      <c r="AC4" s="6">
        <f t="shared" si="10"/>
        <v>45691</v>
      </c>
      <c r="AD4" s="1" t="e">
        <v>#N/A</v>
      </c>
      <c r="AF4" s="1" t="e">
        <v>#N/A</v>
      </c>
      <c r="AG4" s="1" t="e">
        <v>#N/A</v>
      </c>
      <c r="AH4" s="1" t="e">
        <v>#N/A</v>
      </c>
      <c r="AI4" s="1" t="e">
        <v>#N/A</v>
      </c>
      <c r="AJ4" s="1" t="e">
        <v>#N/A</v>
      </c>
      <c r="AK4" s="1" t="e">
        <v>#N/A</v>
      </c>
      <c r="AL4" s="1" t="e">
        <v>#N/A</v>
      </c>
      <c r="AM4" s="1" t="e">
        <v>#N/A</v>
      </c>
    </row>
    <row r="5" spans="1:41">
      <c r="A5" s="1" t="s">
        <v>47</v>
      </c>
      <c r="B5" s="1">
        <v>2546114</v>
      </c>
      <c r="C5" s="1">
        <v>10</v>
      </c>
      <c r="D5" s="1" t="str">
        <f t="shared" si="0"/>
        <v>2546114-10</v>
      </c>
      <c r="E5" s="7" t="s">
        <v>48</v>
      </c>
      <c r="F5" s="1" t="s">
        <v>34</v>
      </c>
      <c r="G5" s="22" t="s">
        <v>35</v>
      </c>
      <c r="H5" s="1" t="s">
        <v>49</v>
      </c>
      <c r="I5" s="1" t="s">
        <v>4</v>
      </c>
      <c r="J5" s="1" t="e">
        <v>#N/A</v>
      </c>
      <c r="K5" s="2" t="s">
        <v>50</v>
      </c>
      <c r="L5" s="1" t="s">
        <v>51</v>
      </c>
      <c r="M5" s="23" t="s">
        <v>52</v>
      </c>
      <c r="N5" s="24" t="s">
        <v>53</v>
      </c>
      <c r="O5" s="24" t="s">
        <v>54</v>
      </c>
      <c r="P5" s="25" t="s">
        <v>55</v>
      </c>
      <c r="Q5" s="25" t="s">
        <v>56</v>
      </c>
      <c r="R5" s="3">
        <v>45474</v>
      </c>
      <c r="S5" s="3">
        <f t="shared" si="1"/>
        <v>45472</v>
      </c>
      <c r="T5" s="3" t="str">
        <f t="shared" si="2"/>
        <v>Sat</v>
      </c>
      <c r="U5" s="3">
        <f t="shared" si="3"/>
        <v>45471</v>
      </c>
      <c r="V5" s="3" t="str">
        <f t="shared" si="4"/>
        <v>Fri</v>
      </c>
      <c r="W5" s="4">
        <f t="shared" si="5"/>
        <v>45471</v>
      </c>
      <c r="X5" s="5">
        <v>45433</v>
      </c>
      <c r="Y5" s="5">
        <f t="shared" si="6"/>
        <v>45431</v>
      </c>
      <c r="Z5" s="5" t="str">
        <f t="shared" si="7"/>
        <v>Sun</v>
      </c>
      <c r="AA5" s="5">
        <f t="shared" si="8"/>
        <v>45429</v>
      </c>
      <c r="AB5" s="5" t="str">
        <f t="shared" si="9"/>
        <v>Fri</v>
      </c>
      <c r="AC5" s="6">
        <f t="shared" si="10"/>
        <v>45431</v>
      </c>
      <c r="AD5" s="1" t="e">
        <v>#N/A</v>
      </c>
      <c r="AF5" s="1" t="e">
        <v>#N/A</v>
      </c>
      <c r="AG5" s="1" t="e">
        <v>#N/A</v>
      </c>
      <c r="AH5" s="1" t="e">
        <v>#N/A</v>
      </c>
      <c r="AI5" s="1" t="e">
        <v>#N/A</v>
      </c>
      <c r="AJ5" s="1" t="e">
        <v>#N/A</v>
      </c>
      <c r="AK5" s="1" t="e">
        <v>#N/A</v>
      </c>
      <c r="AL5" s="1" t="e">
        <v>#N/A</v>
      </c>
      <c r="AM5" s="1" t="e">
        <v>#N/A</v>
      </c>
    </row>
    <row r="6" spans="1:41">
      <c r="A6" s="1" t="s">
        <v>57</v>
      </c>
      <c r="B6" s="1">
        <v>2538525</v>
      </c>
      <c r="C6" s="1">
        <v>10</v>
      </c>
      <c r="D6" s="1" t="str">
        <f t="shared" si="0"/>
        <v>2538525-10</v>
      </c>
      <c r="E6" s="7" t="s">
        <v>48</v>
      </c>
      <c r="F6" s="1" t="s">
        <v>34</v>
      </c>
      <c r="G6" s="22" t="s">
        <v>35</v>
      </c>
      <c r="H6" s="1" t="s">
        <v>49</v>
      </c>
      <c r="I6" s="1" t="s">
        <v>4</v>
      </c>
      <c r="J6" s="1" t="s">
        <v>58</v>
      </c>
      <c r="K6" s="2" t="s">
        <v>59</v>
      </c>
      <c r="L6" s="1" t="s">
        <v>51</v>
      </c>
      <c r="M6" s="23" t="s">
        <v>52</v>
      </c>
      <c r="N6" s="24" t="s">
        <v>53</v>
      </c>
      <c r="O6" s="24" t="s">
        <v>54</v>
      </c>
      <c r="P6" s="25" t="s">
        <v>60</v>
      </c>
      <c r="Q6" s="25" t="s">
        <v>56</v>
      </c>
      <c r="R6" s="3">
        <v>45474</v>
      </c>
      <c r="S6" s="3">
        <f t="shared" si="1"/>
        <v>45472</v>
      </c>
      <c r="T6" s="3" t="str">
        <f t="shared" si="2"/>
        <v>Sat</v>
      </c>
      <c r="U6" s="3">
        <f t="shared" si="3"/>
        <v>45471</v>
      </c>
      <c r="V6" s="3" t="str">
        <f t="shared" si="4"/>
        <v>Fri</v>
      </c>
      <c r="W6" s="4">
        <f t="shared" si="5"/>
        <v>45471</v>
      </c>
      <c r="X6" s="5">
        <v>45433</v>
      </c>
      <c r="Y6" s="5">
        <f t="shared" si="6"/>
        <v>45431</v>
      </c>
      <c r="Z6" s="5" t="str">
        <f t="shared" si="7"/>
        <v>Sun</v>
      </c>
      <c r="AA6" s="5">
        <f t="shared" si="8"/>
        <v>45429</v>
      </c>
      <c r="AB6" s="5" t="str">
        <f t="shared" si="9"/>
        <v>Fri</v>
      </c>
      <c r="AC6" s="6">
        <f t="shared" si="10"/>
        <v>45431</v>
      </c>
      <c r="AD6" s="1" t="s">
        <v>61</v>
      </c>
      <c r="AF6" s="1">
        <v>0</v>
      </c>
      <c r="AG6" s="1">
        <v>0</v>
      </c>
      <c r="AH6" s="1">
        <v>0</v>
      </c>
      <c r="AI6" s="1" t="s">
        <v>62</v>
      </c>
      <c r="AJ6" s="1">
        <v>0</v>
      </c>
      <c r="AK6" s="1">
        <v>0</v>
      </c>
      <c r="AL6" s="1">
        <v>0</v>
      </c>
      <c r="AM6" s="1" t="s">
        <v>63</v>
      </c>
    </row>
    <row r="7" spans="1:41">
      <c r="A7" s="1" t="s">
        <v>64</v>
      </c>
      <c r="B7" s="1">
        <v>2537023</v>
      </c>
      <c r="C7" s="1">
        <v>10</v>
      </c>
      <c r="D7" s="1" t="str">
        <f t="shared" si="0"/>
        <v>2537023-10</v>
      </c>
      <c r="E7" s="7" t="s">
        <v>65</v>
      </c>
      <c r="F7" s="1" t="s">
        <v>34</v>
      </c>
      <c r="G7" s="22" t="s">
        <v>35</v>
      </c>
      <c r="H7" s="1" t="s">
        <v>49</v>
      </c>
      <c r="I7" s="1" t="s">
        <v>3</v>
      </c>
      <c r="J7" s="1" t="s">
        <v>66</v>
      </c>
      <c r="K7" s="2" t="s">
        <v>67</v>
      </c>
      <c r="L7" s="1" t="s">
        <v>51</v>
      </c>
      <c r="M7" s="23" t="s">
        <v>52</v>
      </c>
      <c r="N7" s="24" t="s">
        <v>53</v>
      </c>
      <c r="O7" s="24" t="s">
        <v>54</v>
      </c>
      <c r="P7" s="25" t="s">
        <v>60</v>
      </c>
      <c r="Q7" s="25" t="s">
        <v>56</v>
      </c>
      <c r="R7" s="3">
        <v>45539</v>
      </c>
      <c r="S7" s="3">
        <f t="shared" si="1"/>
        <v>45537</v>
      </c>
      <c r="T7" s="3" t="str">
        <f t="shared" si="2"/>
        <v>Mon</v>
      </c>
      <c r="U7" s="3">
        <f t="shared" si="3"/>
        <v>45537</v>
      </c>
      <c r="V7" s="3" t="str">
        <f t="shared" si="4"/>
        <v>Mon</v>
      </c>
      <c r="W7" s="4">
        <f t="shared" si="5"/>
        <v>45537</v>
      </c>
      <c r="X7" s="5">
        <v>45524</v>
      </c>
      <c r="Y7" s="5">
        <f t="shared" si="6"/>
        <v>45522</v>
      </c>
      <c r="Z7" s="5" t="str">
        <f t="shared" si="7"/>
        <v>Sun</v>
      </c>
      <c r="AA7" s="5">
        <f t="shared" si="8"/>
        <v>45520</v>
      </c>
      <c r="AB7" s="5" t="str">
        <f t="shared" si="9"/>
        <v>Fri</v>
      </c>
      <c r="AC7" s="6">
        <f t="shared" si="10"/>
        <v>45522</v>
      </c>
      <c r="AD7" s="1" t="s">
        <v>61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 t="s">
        <v>63</v>
      </c>
    </row>
    <row r="8" spans="1:41">
      <c r="E8" s="7"/>
      <c r="J8" s="2"/>
      <c r="M8" s="23"/>
      <c r="N8" s="24"/>
      <c r="O8" s="24"/>
      <c r="P8" s="25"/>
      <c r="Q8" s="25"/>
    </row>
    <row r="9" spans="1:41">
      <c r="E9" s="7"/>
      <c r="J9" s="2"/>
      <c r="M9" s="23"/>
      <c r="N9" s="24"/>
      <c r="O9" s="24"/>
      <c r="P9" s="25"/>
      <c r="Q9" s="25"/>
    </row>
    <row r="10" spans="1:41">
      <c r="E10" s="7"/>
      <c r="J10" s="2"/>
      <c r="M10" s="23"/>
      <c r="N10" s="24"/>
      <c r="O10" s="24"/>
      <c r="P10" s="25"/>
      <c r="Q10" s="25"/>
    </row>
    <row r="11" spans="1:41">
      <c r="E11" s="7"/>
      <c r="J11" s="2"/>
      <c r="M11" s="23"/>
      <c r="N11" s="24"/>
      <c r="O11" s="24"/>
      <c r="P11" s="25"/>
      <c r="Q11" s="25"/>
    </row>
    <row r="12" spans="1:41">
      <c r="E12" s="7"/>
      <c r="J12" s="2"/>
      <c r="M12" s="23"/>
      <c r="N12" s="24"/>
      <c r="O12" s="24"/>
      <c r="P12" s="25"/>
      <c r="Q12" s="25"/>
    </row>
    <row r="13" spans="1:41">
      <c r="E13" s="7"/>
      <c r="J13" s="2"/>
      <c r="M13" s="23"/>
      <c r="N13" s="24"/>
      <c r="O13" s="24"/>
      <c r="P13" s="25"/>
      <c r="Q13" s="25"/>
    </row>
    <row r="14" spans="1:41">
      <c r="E14" s="7"/>
      <c r="J14" s="2"/>
      <c r="M14" s="23"/>
      <c r="N14" s="24"/>
      <c r="O14" s="24"/>
      <c r="P14" s="25"/>
      <c r="Q14" s="25"/>
    </row>
    <row r="15" spans="1:41">
      <c r="E15" s="7"/>
      <c r="J15" s="2"/>
      <c r="M15" s="23"/>
      <c r="N15" s="24"/>
      <c r="O15" s="24"/>
      <c r="P15" s="25"/>
      <c r="Q15" s="25"/>
    </row>
  </sheetData>
  <phoneticPr fontId="1" type="noConversion"/>
  <pageMargins left="0.7" right="0.7" top="0.75" bottom="0.75" header="0.3" footer="0.3"/>
  <pageSetup orientation="portrait" r:id="rId1"/>
  <headerFooter>
    <oddFooter>&amp;C&amp;1#&amp;"Arial"&amp;10&amp;KA5A5A5(Confidential - Internal Nonencrypted)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and Accessories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Ivy Phong-方愛連</dc:creator>
  <cp:keywords/>
  <dc:description/>
  <cp:lastModifiedBy>Kannan Durai</cp:lastModifiedBy>
  <cp:revision/>
  <dcterms:created xsi:type="dcterms:W3CDTF">2023-12-26T02:32:53Z</dcterms:created>
  <dcterms:modified xsi:type="dcterms:W3CDTF">2024-04-11T17:21:10Z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0acf12-67b0-496b-beaa-7da8780b9832_Enabled">
    <vt:lpwstr>true</vt:lpwstr>
  </property>
  <property fmtid="{D5CDD505-2E9C-101B-9397-08002B2CF9AE}" pid="3" name="MSIP_Label_a70acf12-67b0-496b-beaa-7da8780b9832_SetDate">
    <vt:lpwstr>2024-04-08T13:38:49Z</vt:lpwstr>
  </property>
  <property fmtid="{D5CDD505-2E9C-101B-9397-08002B2CF9AE}" pid="4" name="MSIP_Label_a70acf12-67b0-496b-beaa-7da8780b9832_Method">
    <vt:lpwstr>Standard</vt:lpwstr>
  </property>
  <property fmtid="{D5CDD505-2E9C-101B-9397-08002B2CF9AE}" pid="5" name="MSIP_Label_a70acf12-67b0-496b-beaa-7da8780b9832_Name">
    <vt:lpwstr>Confidential-Internal Nonencrypted</vt:lpwstr>
  </property>
  <property fmtid="{D5CDD505-2E9C-101B-9397-08002B2CF9AE}" pid="6" name="MSIP_Label_a70acf12-67b0-496b-beaa-7da8780b9832_SiteId">
    <vt:lpwstr>464f1acc-ffcf-4bb2-bfa8-d7264e61cd34</vt:lpwstr>
  </property>
  <property fmtid="{D5CDD505-2E9C-101B-9397-08002B2CF9AE}" pid="7" name="MSIP_Label_a70acf12-67b0-496b-beaa-7da8780b9832_ActionId">
    <vt:lpwstr>b23ba6a2-8a0a-4bd3-be1d-55cb5c12e535</vt:lpwstr>
  </property>
  <property fmtid="{D5CDD505-2E9C-101B-9397-08002B2CF9AE}" pid="8" name="MSIP_Label_a70acf12-67b0-496b-beaa-7da8780b9832_ContentBits">
    <vt:lpwstr>2</vt:lpwstr>
  </property>
</Properties>
</file>