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Vu\Documents\BacHa\06.Projects\80.Internship\00.Template\"/>
    </mc:Choice>
  </mc:AlternateContent>
  <bookViews>
    <workbookView xWindow="0" yWindow="0" windowWidth="28800" windowHeight="13365"/>
  </bookViews>
  <sheets>
    <sheet name="Development effort" sheetId="1" r:id="rId1"/>
  </sheets>
  <externalReferences>
    <externalReference r:id="rId2"/>
  </externalReferences>
  <definedNames>
    <definedName name="lst_lang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  <c r="D60" i="1" s="1"/>
  <c r="G40" i="1"/>
  <c r="F40" i="1"/>
  <c r="E40" i="1"/>
  <c r="D40" i="1"/>
  <c r="C40" i="1"/>
  <c r="H35" i="1"/>
  <c r="J35" i="1" s="1"/>
  <c r="H34" i="1"/>
  <c r="J34" i="1" s="1"/>
  <c r="H32" i="1"/>
  <c r="H40" i="1" s="1"/>
  <c r="J29" i="1"/>
  <c r="J28" i="1"/>
  <c r="J26" i="1"/>
  <c r="J25" i="1"/>
  <c r="C17" i="1"/>
  <c r="D58" i="1" s="1"/>
  <c r="J32" i="1" l="1"/>
  <c r="J41" i="1" s="1"/>
  <c r="D59" i="1" s="1"/>
  <c r="D57" i="1" s="1"/>
  <c r="D62" i="1" l="1"/>
  <c r="D61" i="1" s="1"/>
  <c r="D66" i="1" s="1"/>
  <c r="D65" i="1"/>
  <c r="D64" i="1"/>
  <c r="D63" i="1" s="1"/>
</calcChain>
</file>

<file path=xl/sharedStrings.xml><?xml version="1.0" encoding="utf-8"?>
<sst xmlns="http://schemas.openxmlformats.org/spreadsheetml/2006/main" count="69" uniqueCount="60">
  <si>
    <t>Development Effort Estimation</t>
  </si>
  <si>
    <t>The estimation will based on:</t>
  </si>
  <si>
    <t>man-hour</t>
  </si>
  <si>
    <t>1. Preparation</t>
  </si>
  <si>
    <t>Work Item</t>
  </si>
  <si>
    <t>Total</t>
  </si>
  <si>
    <t>Framework and convention building</t>
  </si>
  <si>
    <t>Business and technology training</t>
  </si>
  <si>
    <t>Project Plan</t>
  </si>
  <si>
    <t>Blueprint Preparation and approval from customer</t>
  </si>
  <si>
    <t>Test Case</t>
  </si>
  <si>
    <t>Project conventional and configuration</t>
  </si>
  <si>
    <t>2. Implementation</t>
  </si>
  <si>
    <t>Effort</t>
  </si>
  <si>
    <t>Requirement Analysis</t>
  </si>
  <si>
    <t>System Design</t>
  </si>
  <si>
    <t>Coding</t>
  </si>
  <si>
    <t>Testing/
Bugs Fixing</t>
  </si>
  <si>
    <t>Quantity</t>
  </si>
  <si>
    <t>UI</t>
  </si>
  <si>
    <t>Biz</t>
  </si>
  <si>
    <t>Data</t>
  </si>
  <si>
    <t>Business worflow analysis</t>
  </si>
  <si>
    <t>System requirement analysis</t>
  </si>
  <si>
    <t>Architecture Design</t>
  </si>
  <si>
    <t>Database Design</t>
  </si>
  <si>
    <t>Android Coding &amp; Testing</t>
  </si>
  <si>
    <t>Konfirmand (Confirmation)</t>
  </si>
  <si>
    <t xml:space="preserve"> - Home screen</t>
  </si>
  <si>
    <t>Regga en gudst jänst (register a church)</t>
  </si>
  <si>
    <t xml:space="preserve"> - gudstjänst jag har varit med (Churchs I've been to) - 10 churchs</t>
  </si>
  <si>
    <t xml:space="preserve"> - Foto fran kyrkan (photo)</t>
  </si>
  <si>
    <t xml:space="preserve">Compatibility </t>
  </si>
  <si>
    <t>Devices with 480x854 screen resolution (Default supported)</t>
  </si>
  <si>
    <t>Devices with 480x800 screen resolution (Default supported)</t>
  </si>
  <si>
    <t>Devices with 320x480 screen resolution (Default supported)</t>
  </si>
  <si>
    <t>Sub Total</t>
  </si>
  <si>
    <t>3. Delivery</t>
  </si>
  <si>
    <t>Note</t>
  </si>
  <si>
    <t>Test deployed application</t>
  </si>
  <si>
    <t>UAT</t>
  </si>
  <si>
    <t>Maximum 5 working days</t>
  </si>
  <si>
    <t xml:space="preserve">Packaging software </t>
  </si>
  <si>
    <t>Pack the final app(s)</t>
  </si>
  <si>
    <t>Support to input sample data</t>
  </si>
  <si>
    <t>Support to deploy on Customer device(s)</t>
  </si>
  <si>
    <t xml:space="preserve">Total </t>
  </si>
  <si>
    <t>Summary</t>
  </si>
  <si>
    <t>Task</t>
  </si>
  <si>
    <t>Scale</t>
  </si>
  <si>
    <t>Development</t>
  </si>
  <si>
    <t>Preparation</t>
  </si>
  <si>
    <t>Implementation</t>
  </si>
  <si>
    <t>Delivery</t>
  </si>
  <si>
    <t>Warranty (30 days after UAT)</t>
  </si>
  <si>
    <t>Fix lost bugs &amp; issues</t>
  </si>
  <si>
    <t>Project Management &amp; SQA</t>
  </si>
  <si>
    <t>Project Management</t>
  </si>
  <si>
    <t>SQA</t>
  </si>
  <si>
    <t>Total Project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</si>
</sst>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0.0"/>
  </numFmts>
  <fonts count="15" x14ac:knownFonts="1">
    <font>
      <sz val="10"/>
      <name val="Arial"/>
    </font>
    <font>
      <sz val="8"/>
      <name val="Tahoma"/>
      <family val="2"/>
    </font>
    <font>
      <b/>
      <sz val="14"/>
      <name val="Tahoma"/>
      <family val="2"/>
    </font>
    <font>
      <b/>
      <sz val="11"/>
      <color rgb="FFFF0000"/>
      <name val="Tahoma"/>
      <family val="2"/>
    </font>
    <font>
      <b/>
      <sz val="11"/>
      <name val="Tahoma"/>
      <family val="2"/>
    </font>
    <font>
      <b/>
      <sz val="14"/>
      <color indexed="12"/>
      <name val="Tahoma"/>
      <family val="2"/>
    </font>
    <font>
      <sz val="10"/>
      <name val="Arial"/>
      <family val="2"/>
    </font>
    <font>
      <b/>
      <u/>
      <sz val="12"/>
      <name val="Tahoma"/>
      <family val="2"/>
    </font>
    <font>
      <b/>
      <sz val="8"/>
      <color indexed="16"/>
      <name val="Tahoma"/>
      <family val="2"/>
    </font>
    <font>
      <b/>
      <sz val="8"/>
      <name val="Tahoma"/>
      <family val="2"/>
    </font>
    <font>
      <b/>
      <sz val="8"/>
      <color rgb="FF0070C0"/>
      <name val="Tahoma"/>
      <family val="2"/>
    </font>
    <font>
      <sz val="8"/>
      <color rgb="FF0070C0"/>
      <name val="Tahoma"/>
      <family val="2"/>
    </font>
    <font>
      <sz val="8"/>
      <color rgb="FFFF0000"/>
      <name val="Tahoma"/>
      <family val="2"/>
    </font>
    <font>
      <b/>
      <sz val="8"/>
      <color rgb="FFFF0000"/>
      <name val="Tahoma"/>
      <family val="2"/>
    </font>
    <font>
      <b/>
      <sz val="12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11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7" fillId="2" borderId="5" xfId="1" applyNumberFormat="1" applyFont="1" applyFill="1" applyBorder="1" applyAlignment="1">
      <alignment horizontal="left" vertical="top" wrapText="1"/>
    </xf>
    <xf numFmtId="49" fontId="7" fillId="2" borderId="6" xfId="1" applyNumberFormat="1" applyFont="1" applyFill="1" applyBorder="1" applyAlignment="1">
      <alignment horizontal="left" vertical="top" wrapText="1"/>
    </xf>
    <xf numFmtId="49" fontId="7" fillId="2" borderId="7" xfId="1" applyNumberFormat="1" applyFont="1" applyFill="1" applyBorder="1" applyAlignment="1">
      <alignment horizontal="left" vertical="top" wrapText="1"/>
    </xf>
    <xf numFmtId="49" fontId="7" fillId="2" borderId="8" xfId="1" applyNumberFormat="1" applyFont="1" applyFill="1" applyBorder="1" applyAlignment="1">
      <alignment horizontal="left" vertical="top" wrapText="1"/>
    </xf>
    <xf numFmtId="49" fontId="8" fillId="2" borderId="9" xfId="1" applyNumberFormat="1" applyFont="1" applyFill="1" applyBorder="1" applyAlignment="1">
      <alignment horizontal="center" vertical="center"/>
    </xf>
    <xf numFmtId="49" fontId="8" fillId="2" borderId="9" xfId="1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indent="1"/>
    </xf>
    <xf numFmtId="0" fontId="1" fillId="0" borderId="10" xfId="0" applyFont="1" applyBorder="1" applyAlignment="1">
      <alignment horizontal="center" vertical="center"/>
    </xf>
    <xf numFmtId="1" fontId="9" fillId="0" borderId="0" xfId="2" applyNumberFormat="1" applyFont="1" applyFill="1" applyBorder="1" applyAlignment="1">
      <alignment horizontal="center" vertical="center" wrapText="1"/>
    </xf>
    <xf numFmtId="164" fontId="9" fillId="0" borderId="0" xfId="2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inden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indent="1"/>
    </xf>
    <xf numFmtId="0" fontId="1" fillId="0" borderId="13" xfId="0" applyFont="1" applyBorder="1" applyAlignment="1">
      <alignment horizontal="left" indent="1"/>
    </xf>
    <xf numFmtId="0" fontId="1" fillId="0" borderId="13" xfId="0" applyFont="1" applyBorder="1" applyAlignment="1">
      <alignment horizontal="center" vertical="center"/>
    </xf>
    <xf numFmtId="1" fontId="9" fillId="3" borderId="9" xfId="2" applyNumberFormat="1" applyFont="1" applyFill="1" applyBorder="1" applyAlignment="1">
      <alignment horizontal="right" vertical="center" wrapText="1"/>
    </xf>
    <xf numFmtId="165" fontId="9" fillId="3" borderId="9" xfId="1" applyNumberFormat="1" applyFont="1" applyFill="1" applyBorder="1" applyAlignment="1">
      <alignment horizontal="center" vertical="center" wrapText="1"/>
    </xf>
    <xf numFmtId="1" fontId="9" fillId="4" borderId="12" xfId="2" applyNumberFormat="1" applyFont="1" applyFill="1" applyBorder="1" applyAlignment="1">
      <alignment horizontal="left" vertical="center" wrapText="1"/>
    </xf>
    <xf numFmtId="1" fontId="9" fillId="4" borderId="0" xfId="2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top"/>
    </xf>
    <xf numFmtId="0" fontId="9" fillId="0" borderId="0" xfId="0" applyFont="1"/>
    <xf numFmtId="49" fontId="8" fillId="2" borderId="11" xfId="1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49" fontId="8" fillId="2" borderId="15" xfId="1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/>
    <xf numFmtId="0" fontId="9" fillId="5" borderId="14" xfId="0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/>
    </xf>
    <xf numFmtId="166" fontId="1" fillId="0" borderId="11" xfId="0" applyNumberFormat="1" applyFont="1" applyBorder="1" applyAlignment="1">
      <alignment horizontal="center" vertical="center"/>
    </xf>
    <xf numFmtId="166" fontId="1" fillId="6" borderId="12" xfId="0" applyNumberFormat="1" applyFont="1" applyFill="1" applyBorder="1" applyAlignment="1">
      <alignment horizontal="center" vertical="center"/>
    </xf>
    <xf numFmtId="166" fontId="1" fillId="6" borderId="11" xfId="0" applyNumberFormat="1" applyFont="1" applyFill="1" applyBorder="1" applyAlignment="1">
      <alignment horizontal="center" vertical="center"/>
    </xf>
    <xf numFmtId="166" fontId="1" fillId="7" borderId="11" xfId="0" applyNumberFormat="1" applyFont="1" applyFill="1" applyBorder="1" applyAlignment="1">
      <alignment horizontal="center" vertical="center"/>
    </xf>
    <xf numFmtId="166" fontId="9" fillId="5" borderId="14" xfId="0" applyNumberFormat="1" applyFont="1" applyFill="1" applyBorder="1" applyAlignment="1">
      <alignment horizontal="center"/>
    </xf>
    <xf numFmtId="166" fontId="9" fillId="5" borderId="4" xfId="0" applyNumberFormat="1" applyFont="1" applyFill="1" applyBorder="1" applyAlignment="1">
      <alignment horizontal="center"/>
    </xf>
    <xf numFmtId="166" fontId="1" fillId="0" borderId="12" xfId="0" applyNumberFormat="1" applyFont="1" applyBorder="1" applyAlignment="1">
      <alignment horizontal="center" vertical="center"/>
    </xf>
    <xf numFmtId="0" fontId="9" fillId="5" borderId="3" xfId="0" applyFont="1" applyFill="1" applyBorder="1" applyAlignment="1">
      <alignment horizontal="left"/>
    </xf>
    <xf numFmtId="166" fontId="10" fillId="5" borderId="14" xfId="0" applyNumberFormat="1" applyFont="1" applyFill="1" applyBorder="1" applyAlignment="1">
      <alignment horizontal="center"/>
    </xf>
    <xf numFmtId="166" fontId="1" fillId="0" borderId="0" xfId="0" applyNumberFormat="1" applyFont="1"/>
    <xf numFmtId="0" fontId="9" fillId="8" borderId="12" xfId="0" applyFont="1" applyFill="1" applyBorder="1" applyAlignment="1">
      <alignment horizontal="left"/>
    </xf>
    <xf numFmtId="166" fontId="9" fillId="8" borderId="12" xfId="0" applyNumberFormat="1" applyFont="1" applyFill="1" applyBorder="1" applyAlignment="1">
      <alignment horizontal="left"/>
    </xf>
    <xf numFmtId="166" fontId="9" fillId="8" borderId="11" xfId="0" applyNumberFormat="1" applyFont="1" applyFill="1" applyBorder="1" applyAlignment="1">
      <alignment horizontal="left"/>
    </xf>
    <xf numFmtId="166" fontId="10" fillId="8" borderId="11" xfId="0" applyNumberFormat="1" applyFont="1" applyFill="1" applyBorder="1" applyAlignment="1">
      <alignment horizontal="left"/>
    </xf>
    <xf numFmtId="0" fontId="1" fillId="0" borderId="12" xfId="0" applyFont="1" applyBorder="1" applyAlignment="1">
      <alignment horizontal="left" wrapText="1" indent="1"/>
    </xf>
    <xf numFmtId="166" fontId="11" fillId="0" borderId="11" xfId="0" applyNumberFormat="1" applyFont="1" applyBorder="1" applyAlignment="1">
      <alignment horizontal="center" vertical="center"/>
    </xf>
    <xf numFmtId="0" fontId="9" fillId="5" borderId="3" xfId="4" applyFont="1" applyFill="1" applyBorder="1" applyAlignment="1">
      <alignment horizontal="left"/>
    </xf>
    <xf numFmtId="166" fontId="9" fillId="5" borderId="14" xfId="4" applyNumberFormat="1" applyFont="1" applyFill="1" applyBorder="1" applyAlignment="1">
      <alignment horizontal="center"/>
    </xf>
    <xf numFmtId="166" fontId="10" fillId="5" borderId="14" xfId="4" applyNumberFormat="1" applyFont="1" applyFill="1" applyBorder="1" applyAlignment="1">
      <alignment horizontal="center"/>
    </xf>
    <xf numFmtId="166" fontId="9" fillId="5" borderId="4" xfId="4" applyNumberFormat="1" applyFont="1" applyFill="1" applyBorder="1" applyAlignment="1">
      <alignment horizontal="center"/>
    </xf>
    <xf numFmtId="0" fontId="1" fillId="0" borderId="12" xfId="4" applyFont="1" applyBorder="1" applyAlignment="1">
      <alignment horizontal="left" indent="1"/>
    </xf>
    <xf numFmtId="166" fontId="1" fillId="6" borderId="11" xfId="4" applyNumberFormat="1" applyFont="1" applyFill="1" applyBorder="1" applyAlignment="1">
      <alignment horizontal="center" vertical="center"/>
    </xf>
    <xf numFmtId="166" fontId="11" fillId="6" borderId="11" xfId="4" applyNumberFormat="1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right"/>
    </xf>
    <xf numFmtId="166" fontId="1" fillId="9" borderId="9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right"/>
    </xf>
    <xf numFmtId="0" fontId="9" fillId="3" borderId="1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166" fontId="9" fillId="3" borderId="8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1" fillId="0" borderId="0" xfId="0" applyFont="1" applyBorder="1"/>
    <xf numFmtId="0" fontId="7" fillId="2" borderId="5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49" fontId="8" fillId="2" borderId="3" xfId="1" applyNumberFormat="1" applyFont="1" applyFill="1" applyBorder="1" applyAlignment="1">
      <alignment horizontal="center" vertical="center" wrapText="1"/>
    </xf>
    <xf numFmtId="49" fontId="8" fillId="2" borderId="4" xfId="1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166" fontId="1" fillId="0" borderId="12" xfId="0" applyNumberFormat="1" applyFont="1" applyBorder="1" applyAlignment="1">
      <alignment horizontal="center"/>
    </xf>
    <xf numFmtId="0" fontId="12" fillId="0" borderId="12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1" fontId="9" fillId="3" borderId="3" xfId="2" applyNumberFormat="1" applyFont="1" applyFill="1" applyBorder="1" applyAlignment="1">
      <alignment horizontal="center" vertical="center" wrapText="1"/>
    </xf>
    <xf numFmtId="1" fontId="9" fillId="3" borderId="4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" fontId="9" fillId="4" borderId="0" xfId="2" applyNumberFormat="1" applyFont="1" applyFill="1" applyBorder="1" applyAlignment="1">
      <alignment horizontal="right" vertical="center" wrapText="1"/>
    </xf>
    <xf numFmtId="1" fontId="13" fillId="4" borderId="0" xfId="2" applyNumberFormat="1" applyFont="1" applyFill="1" applyBorder="1" applyAlignment="1">
      <alignment horizontal="center" vertical="center" wrapText="1"/>
    </xf>
    <xf numFmtId="0" fontId="1" fillId="4" borderId="0" xfId="0" applyFont="1" applyFill="1"/>
    <xf numFmtId="0" fontId="1" fillId="4" borderId="0" xfId="0" applyFont="1" applyFill="1" applyAlignment="1">
      <alignment vertical="center"/>
    </xf>
    <xf numFmtId="1" fontId="13" fillId="4" borderId="1" xfId="2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14" fillId="2" borderId="9" xfId="0" applyFont="1" applyFill="1" applyBorder="1"/>
    <xf numFmtId="0" fontId="1" fillId="2" borderId="9" xfId="0" applyFont="1" applyFill="1" applyBorder="1"/>
    <xf numFmtId="1" fontId="9" fillId="5" borderId="3" xfId="0" applyNumberFormat="1" applyFont="1" applyFill="1" applyBorder="1" applyAlignment="1">
      <alignment horizontal="left"/>
    </xf>
    <xf numFmtId="165" fontId="9" fillId="6" borderId="9" xfId="1" applyNumberFormat="1" applyFont="1" applyFill="1" applyBorder="1" applyAlignment="1">
      <alignment horizontal="center" vertical="center"/>
    </xf>
    <xf numFmtId="166" fontId="12" fillId="0" borderId="0" xfId="3" applyNumberFormat="1" applyFont="1"/>
    <xf numFmtId="0" fontId="1" fillId="6" borderId="10" xfId="0" applyFont="1" applyFill="1" applyBorder="1" applyAlignment="1">
      <alignment horizontal="center"/>
    </xf>
    <xf numFmtId="165" fontId="1" fillId="6" borderId="10" xfId="1" applyNumberFormat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/>
    </xf>
    <xf numFmtId="165" fontId="1" fillId="6" borderId="11" xfId="1" applyNumberFormat="1" applyFont="1" applyFill="1" applyBorder="1" applyAlignment="1">
      <alignment horizontal="center" vertical="center"/>
    </xf>
    <xf numFmtId="9" fontId="1" fillId="5" borderId="3" xfId="0" applyNumberFormat="1" applyFont="1" applyFill="1" applyBorder="1" applyAlignment="1">
      <alignment horizontal="center"/>
    </xf>
    <xf numFmtId="43" fontId="1" fillId="0" borderId="0" xfId="0" applyNumberFormat="1" applyFont="1"/>
    <xf numFmtId="9" fontId="1" fillId="0" borderId="11" xfId="0" applyNumberFormat="1" applyFont="1" applyBorder="1" applyAlignment="1">
      <alignment horizontal="center"/>
    </xf>
    <xf numFmtId="1" fontId="9" fillId="3" borderId="3" xfId="2" applyNumberFormat="1" applyFont="1" applyFill="1" applyBorder="1" applyAlignment="1">
      <alignment horizontal="right" vertical="center" wrapText="1"/>
    </xf>
    <xf numFmtId="1" fontId="9" fillId="3" borderId="4" xfId="2" applyNumberFormat="1" applyFont="1" applyFill="1" applyBorder="1" applyAlignment="1">
      <alignment horizontal="right" vertical="center" wrapText="1"/>
    </xf>
    <xf numFmtId="165" fontId="13" fillId="3" borderId="9" xfId="1" applyNumberFormat="1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2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1724977</xdr:colOff>
      <xdr:row>0</xdr:row>
      <xdr:rowOff>23812</xdr:rowOff>
    </xdr:from>
    <xdr:to>
      <xdr:col>6</xdr:col>
      <xdr:colOff>174307</xdr:colOff>
      <xdr:row>2</xdr:row>
      <xdr:rowOff>272097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867852" y="23812"/>
          <a:ext cx="4126230" cy="70548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r>
            <a:rPr lang="en-US" sz="1100" b="1">
              <a:effectLst/>
              <a:latin typeface="+mn-lt"/>
              <a:ea typeface="+mn-ea"/>
              <a:cs typeface="+mn-cs"/>
            </a:rPr>
            <a:t>Bac Ha Tech Ltd. Co. </a:t>
          </a:r>
          <a:r>
            <a:rPr lang="en-US" sz="1100">
              <a:effectLst/>
              <a:latin typeface="+mn-lt"/>
              <a:ea typeface="+mn-ea"/>
              <a:cs typeface="+mn-cs"/>
            </a:rPr>
            <a:t>(IT-Software Consulting)</a:t>
          </a: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Floor 6th, Technosoft Building, Duy Tan Str., Cau Giay Dist., Hanoi, Vietnam</a:t>
          </a: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Tel: (844) 3795 1677 |  Fax: (844) 3795 1676 | Email: </a:t>
          </a:r>
          <a:r>
            <a:rPr lang="en-US" sz="900">
              <a:hlinkClick xmlns:r="http://schemas.openxmlformats.org/officeDocument/2006/relationships" r:id=""/>
            </a:rPr>
            <a:t>info@bhtech.com.vn</a:t>
          </a:r>
          <a:endParaRPr lang="en-US" sz="900" b="0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 editAs="oneCell">
    <xdr:from>
      <xdr:col>0</xdr:col>
      <xdr:colOff>71437</xdr:colOff>
      <xdr:row>1</xdr:row>
      <xdr:rowOff>58419</xdr:rowOff>
    </xdr:from>
    <xdr:to>
      <xdr:col>1</xdr:col>
      <xdr:colOff>1644967</xdr:colOff>
      <xdr:row>2</xdr:row>
      <xdr:rowOff>98742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" y="191769"/>
          <a:ext cx="1716405" cy="36417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anVu/Documents/BacHa/03.Company/10.Template/BHTech_Estimation_Template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velopment effort"/>
      <sheetName val="Supports cost"/>
      <sheetName val="License fee"/>
      <sheetName val="Other 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7"/>
  <sheetViews>
    <sheetView showGridLines="0" tabSelected="1" showWhiteSpace="0" view="pageLayout" topLeftCell="A26" zoomScaleNormal="120" workbookViewId="0">
      <selection activeCell="G62" sqref="G62"/>
    </sheetView>
  </sheetViews>
  <sheetFormatPr defaultColWidth="9.140625" defaultRowHeight="10.5" x14ac:dyDescent="0.15"/>
  <cols>
    <col min="1" max="1" width="2" style="1" customWidth="1"/>
    <col min="2" max="2" width="44.28515625" style="2" customWidth="1"/>
    <col min="3" max="3" width="12.85546875" style="1" customWidth="1"/>
    <col min="4" max="4" width="9.7109375" style="1" customWidth="1"/>
    <col min="5" max="7" width="7" style="1" customWidth="1"/>
    <col min="8" max="8" width="8.42578125" style="1" customWidth="1"/>
    <col min="9" max="9" width="8" style="1" bestFit="1" customWidth="1"/>
    <col min="10" max="10" width="15" style="1" bestFit="1" customWidth="1"/>
    <col min="11" max="16384" width="9.140625" style="1"/>
  </cols>
  <sheetData>
    <row r="2" spans="1:10" ht="25.5" customHeight="1" x14ac:dyDescent="0.15"/>
    <row r="3" spans="1:10" ht="27.75" customHeight="1" thickBot="1" x14ac:dyDescent="0.2">
      <c r="B3" s="3"/>
      <c r="C3" s="4"/>
      <c r="D3" s="4"/>
      <c r="E3" s="4"/>
      <c r="F3" s="4"/>
      <c r="G3" s="4"/>
      <c r="H3" s="4"/>
      <c r="I3" s="4"/>
      <c r="J3" s="4"/>
    </row>
    <row r="4" spans="1:10" customFormat="1" ht="31.5" customHeight="1" thickTop="1" x14ac:dyDescent="0.25">
      <c r="A4" s="5" t="s">
        <v>0</v>
      </c>
      <c r="B4" s="6"/>
      <c r="C4" s="6"/>
      <c r="D4" s="6"/>
      <c r="E4" s="6"/>
      <c r="F4" s="6"/>
      <c r="G4" s="6"/>
      <c r="H4" s="6"/>
    </row>
    <row r="5" spans="1:10" customFormat="1" ht="26.25" customHeight="1" x14ac:dyDescent="0.25">
      <c r="A5" s="7"/>
      <c r="B5" s="7"/>
      <c r="C5" s="7"/>
      <c r="D5" s="7"/>
      <c r="E5" s="7"/>
      <c r="F5" s="7"/>
      <c r="G5" s="7"/>
      <c r="H5" s="7"/>
    </row>
    <row r="6" spans="1:10" customFormat="1" ht="26.25" customHeight="1" x14ac:dyDescent="0.25">
      <c r="A6" s="7"/>
      <c r="B6" s="8" t="s">
        <v>1</v>
      </c>
      <c r="C6" s="9" t="s">
        <v>2</v>
      </c>
      <c r="D6" s="7"/>
      <c r="E6" s="7"/>
      <c r="F6" s="7"/>
      <c r="G6" s="7"/>
      <c r="H6" s="7"/>
    </row>
    <row r="7" spans="1:10" ht="12" customHeight="1" x14ac:dyDescent="0.25">
      <c r="B7" s="10"/>
      <c r="C7" s="10"/>
      <c r="D7" s="10"/>
      <c r="E7" s="10"/>
    </row>
    <row r="8" spans="1:10" ht="13.5" customHeight="1" x14ac:dyDescent="0.25">
      <c r="B8" s="11" t="s">
        <v>3</v>
      </c>
      <c r="C8" s="12"/>
      <c r="D8" s="10"/>
      <c r="E8" s="10"/>
    </row>
    <row r="9" spans="1:10" ht="13.5" customHeight="1" x14ac:dyDescent="0.25">
      <c r="B9" s="13"/>
      <c r="C9" s="14"/>
      <c r="D9" s="10"/>
      <c r="E9" s="10"/>
    </row>
    <row r="10" spans="1:10" ht="18" x14ac:dyDescent="0.25">
      <c r="B10" s="15" t="s">
        <v>4</v>
      </c>
      <c r="C10" s="16" t="s">
        <v>5</v>
      </c>
      <c r="D10" s="10"/>
    </row>
    <row r="11" spans="1:10" ht="12.75" customHeight="1" x14ac:dyDescent="0.15">
      <c r="B11" s="17" t="s">
        <v>6</v>
      </c>
      <c r="C11" s="18">
        <v>0</v>
      </c>
      <c r="D11" s="19"/>
      <c r="E11" s="20"/>
    </row>
    <row r="12" spans="1:10" ht="12.75" customHeight="1" x14ac:dyDescent="0.15">
      <c r="B12" s="21" t="s">
        <v>7</v>
      </c>
      <c r="C12" s="22">
        <v>0</v>
      </c>
      <c r="D12" s="19"/>
      <c r="E12" s="20"/>
    </row>
    <row r="13" spans="1:10" ht="12.75" customHeight="1" x14ac:dyDescent="0.15">
      <c r="B13" s="23" t="s">
        <v>8</v>
      </c>
      <c r="C13" s="22">
        <v>0</v>
      </c>
      <c r="D13" s="19"/>
      <c r="E13" s="20"/>
    </row>
    <row r="14" spans="1:10" ht="12.75" customHeight="1" x14ac:dyDescent="0.15">
      <c r="B14" s="23" t="s">
        <v>9</v>
      </c>
      <c r="C14" s="22">
        <v>0</v>
      </c>
      <c r="D14" s="19"/>
      <c r="E14" s="20"/>
    </row>
    <row r="15" spans="1:10" ht="12.75" customHeight="1" x14ac:dyDescent="0.15">
      <c r="B15" s="23" t="s">
        <v>10</v>
      </c>
      <c r="C15" s="22">
        <v>6</v>
      </c>
      <c r="D15" s="19"/>
      <c r="E15" s="20"/>
    </row>
    <row r="16" spans="1:10" ht="12.75" customHeight="1" x14ac:dyDescent="0.15">
      <c r="B16" s="24" t="s">
        <v>11</v>
      </c>
      <c r="C16" s="25">
        <v>2</v>
      </c>
      <c r="D16" s="19"/>
      <c r="E16" s="20"/>
    </row>
    <row r="17" spans="1:11" ht="13.5" customHeight="1" x14ac:dyDescent="0.15">
      <c r="B17" s="26" t="s">
        <v>5</v>
      </c>
      <c r="C17" s="27">
        <f>SUM(C11:C16)</f>
        <v>8</v>
      </c>
      <c r="D17" s="19"/>
      <c r="E17" s="20"/>
    </row>
    <row r="18" spans="1:11" x14ac:dyDescent="0.15">
      <c r="B18" s="28"/>
      <c r="C18" s="29"/>
      <c r="D18" s="19"/>
      <c r="E18" s="20"/>
    </row>
    <row r="19" spans="1:11" ht="14.25" customHeight="1" x14ac:dyDescent="0.15">
      <c r="B19" s="30" t="s">
        <v>12</v>
      </c>
      <c r="C19" s="30"/>
      <c r="D19" s="30"/>
      <c r="E19" s="30"/>
      <c r="F19" s="30"/>
      <c r="G19" s="30"/>
      <c r="H19" s="30"/>
      <c r="I19" s="30"/>
      <c r="J19" s="30"/>
    </row>
    <row r="20" spans="1:11" ht="15" customHeight="1" x14ac:dyDescent="0.15">
      <c r="A20" s="31"/>
      <c r="B20" s="30"/>
      <c r="C20" s="30"/>
      <c r="D20" s="30"/>
      <c r="E20" s="30"/>
      <c r="F20" s="30"/>
      <c r="G20" s="30"/>
      <c r="H20" s="30"/>
      <c r="I20" s="30"/>
      <c r="J20" s="30"/>
    </row>
    <row r="21" spans="1:11" ht="12.75" customHeight="1" x14ac:dyDescent="0.15">
      <c r="B21" s="32" t="s">
        <v>4</v>
      </c>
      <c r="C21" s="33" t="s">
        <v>13</v>
      </c>
      <c r="D21" s="34"/>
      <c r="E21" s="34"/>
      <c r="F21" s="34"/>
      <c r="G21" s="34"/>
      <c r="H21" s="35"/>
      <c r="I21" s="36"/>
      <c r="J21" s="36"/>
    </row>
    <row r="22" spans="1:11" ht="12.75" customHeight="1" x14ac:dyDescent="0.15">
      <c r="B22" s="32"/>
      <c r="C22" s="37" t="s">
        <v>14</v>
      </c>
      <c r="D22" s="37" t="s">
        <v>15</v>
      </c>
      <c r="E22" s="33" t="s">
        <v>16</v>
      </c>
      <c r="F22" s="34"/>
      <c r="G22" s="35"/>
      <c r="H22" s="37" t="s">
        <v>17</v>
      </c>
      <c r="I22" s="38" t="s">
        <v>18</v>
      </c>
      <c r="J22" s="38" t="s">
        <v>5</v>
      </c>
    </row>
    <row r="23" spans="1:11" ht="36" customHeight="1" thickBot="1" x14ac:dyDescent="0.2">
      <c r="B23" s="39"/>
      <c r="C23" s="40"/>
      <c r="D23" s="40"/>
      <c r="E23" s="41" t="s">
        <v>19</v>
      </c>
      <c r="F23" s="41" t="s">
        <v>20</v>
      </c>
      <c r="G23" s="41" t="s">
        <v>21</v>
      </c>
      <c r="H23" s="40"/>
      <c r="I23" s="40"/>
      <c r="J23" s="40"/>
    </row>
    <row r="24" spans="1:11" ht="11.25" thickTop="1" x14ac:dyDescent="0.15">
      <c r="B24" s="42" t="s">
        <v>14</v>
      </c>
      <c r="C24" s="43"/>
      <c r="D24" s="43"/>
      <c r="E24" s="43"/>
      <c r="F24" s="43"/>
      <c r="G24" s="43"/>
      <c r="H24" s="43"/>
      <c r="I24" s="43"/>
      <c r="J24" s="44"/>
    </row>
    <row r="25" spans="1:11" x14ac:dyDescent="0.15">
      <c r="B25" s="23" t="s">
        <v>22</v>
      </c>
      <c r="C25" s="45">
        <v>4</v>
      </c>
      <c r="D25" s="46">
        <v>0</v>
      </c>
      <c r="E25" s="47">
        <v>0</v>
      </c>
      <c r="F25" s="47">
        <v>0</v>
      </c>
      <c r="G25" s="47">
        <v>0</v>
      </c>
      <c r="H25" s="47">
        <v>0</v>
      </c>
      <c r="I25" s="48">
        <v>1</v>
      </c>
      <c r="J25" s="45">
        <f>SUM(C25:H25)*I25</f>
        <v>4</v>
      </c>
    </row>
    <row r="26" spans="1:11" x14ac:dyDescent="0.15">
      <c r="B26" s="23" t="s">
        <v>23</v>
      </c>
      <c r="C26" s="45">
        <v>4</v>
      </c>
      <c r="D26" s="46">
        <v>0</v>
      </c>
      <c r="E26" s="47">
        <v>0</v>
      </c>
      <c r="F26" s="47">
        <v>0</v>
      </c>
      <c r="G26" s="47">
        <v>0</v>
      </c>
      <c r="H26" s="47">
        <v>0</v>
      </c>
      <c r="I26" s="48">
        <v>1</v>
      </c>
      <c r="J26" s="45">
        <f>SUM(C26:H26)*I26</f>
        <v>4</v>
      </c>
    </row>
    <row r="27" spans="1:11" x14ac:dyDescent="0.15">
      <c r="B27" s="42" t="s">
        <v>15</v>
      </c>
      <c r="C27" s="49"/>
      <c r="D27" s="49"/>
      <c r="E27" s="49"/>
      <c r="F27" s="49"/>
      <c r="G27" s="49"/>
      <c r="H27" s="49"/>
      <c r="I27" s="49"/>
      <c r="J27" s="50"/>
    </row>
    <row r="28" spans="1:11" x14ac:dyDescent="0.15">
      <c r="B28" s="23" t="s">
        <v>24</v>
      </c>
      <c r="C28" s="45">
        <v>0</v>
      </c>
      <c r="D28" s="51">
        <v>4</v>
      </c>
      <c r="E28" s="45">
        <v>0</v>
      </c>
      <c r="F28" s="45">
        <v>0</v>
      </c>
      <c r="G28" s="45">
        <v>0</v>
      </c>
      <c r="H28" s="47">
        <v>0</v>
      </c>
      <c r="I28" s="48">
        <v>1</v>
      </c>
      <c r="J28" s="45">
        <f>SUM(C28:H28)*I28</f>
        <v>4</v>
      </c>
    </row>
    <row r="29" spans="1:11" x14ac:dyDescent="0.15">
      <c r="B29" s="23" t="s">
        <v>25</v>
      </c>
      <c r="C29" s="45">
        <v>0</v>
      </c>
      <c r="D29" s="51">
        <v>4</v>
      </c>
      <c r="E29" s="45">
        <v>0</v>
      </c>
      <c r="F29" s="45">
        <v>0</v>
      </c>
      <c r="G29" s="45">
        <v>0</v>
      </c>
      <c r="H29" s="47">
        <v>0</v>
      </c>
      <c r="I29" s="48">
        <v>1</v>
      </c>
      <c r="J29" s="45">
        <f>SUM(C29:H29)*I29</f>
        <v>4</v>
      </c>
    </row>
    <row r="30" spans="1:11" x14ac:dyDescent="0.15">
      <c r="B30" s="52" t="s">
        <v>26</v>
      </c>
      <c r="C30" s="49"/>
      <c r="D30" s="49"/>
      <c r="E30" s="49"/>
      <c r="F30" s="49"/>
      <c r="G30" s="49"/>
      <c r="H30" s="49"/>
      <c r="I30" s="53"/>
      <c r="J30" s="50"/>
      <c r="K30" s="54"/>
    </row>
    <row r="31" spans="1:11" x14ac:dyDescent="0.15">
      <c r="B31" s="55" t="s">
        <v>27</v>
      </c>
      <c r="C31" s="56"/>
      <c r="D31" s="56"/>
      <c r="E31" s="56"/>
      <c r="F31" s="56"/>
      <c r="G31" s="56"/>
      <c r="H31" s="57"/>
      <c r="I31" s="58"/>
      <c r="J31" s="57"/>
    </row>
    <row r="32" spans="1:11" x14ac:dyDescent="0.15">
      <c r="B32" s="59" t="s">
        <v>28</v>
      </c>
      <c r="C32" s="51">
        <v>0</v>
      </c>
      <c r="D32" s="51">
        <v>0</v>
      </c>
      <c r="E32" s="45">
        <v>3</v>
      </c>
      <c r="F32" s="45">
        <v>1</v>
      </c>
      <c r="G32" s="45">
        <v>1</v>
      </c>
      <c r="H32" s="45">
        <f>SUM(C32:G32)*20%</f>
        <v>1</v>
      </c>
      <c r="I32" s="60">
        <v>1</v>
      </c>
      <c r="J32" s="45">
        <f>SUM(C32:H32)*I32</f>
        <v>6</v>
      </c>
    </row>
    <row r="33" spans="1:10" x14ac:dyDescent="0.15">
      <c r="B33" s="55" t="s">
        <v>29</v>
      </c>
      <c r="C33" s="56"/>
      <c r="D33" s="56"/>
      <c r="E33" s="56"/>
      <c r="F33" s="56"/>
      <c r="G33" s="56"/>
      <c r="H33" s="57"/>
      <c r="I33" s="58"/>
      <c r="J33" s="57"/>
    </row>
    <row r="34" spans="1:10" ht="21" x14ac:dyDescent="0.15">
      <c r="B34" s="59" t="s">
        <v>30</v>
      </c>
      <c r="C34" s="51">
        <v>0</v>
      </c>
      <c r="D34" s="51">
        <v>0</v>
      </c>
      <c r="E34" s="45">
        <v>2</v>
      </c>
      <c r="F34" s="45">
        <v>1</v>
      </c>
      <c r="G34" s="45">
        <v>1</v>
      </c>
      <c r="H34" s="45">
        <f>SUM(C34:G34)*20%</f>
        <v>0.8</v>
      </c>
      <c r="I34" s="60">
        <v>1</v>
      </c>
      <c r="J34" s="45">
        <f>SUM(C34:H34)*I34</f>
        <v>4.8</v>
      </c>
    </row>
    <row r="35" spans="1:10" x14ac:dyDescent="0.15">
      <c r="B35" s="59" t="s">
        <v>31</v>
      </c>
      <c r="C35" s="51">
        <v>0</v>
      </c>
      <c r="D35" s="51">
        <v>0</v>
      </c>
      <c r="E35" s="45">
        <v>4</v>
      </c>
      <c r="F35" s="45">
        <v>1</v>
      </c>
      <c r="G35" s="45">
        <v>2</v>
      </c>
      <c r="H35" s="45">
        <f>SUM(C35:G35)*20%</f>
        <v>1.4000000000000001</v>
      </c>
      <c r="I35" s="60">
        <v>1</v>
      </c>
      <c r="J35" s="45">
        <f>SUM(C35:H35)*I35</f>
        <v>8.4</v>
      </c>
    </row>
    <row r="36" spans="1:10" x14ac:dyDescent="0.15">
      <c r="B36" s="61" t="s">
        <v>32</v>
      </c>
      <c r="C36" s="62"/>
      <c r="D36" s="62"/>
      <c r="E36" s="62"/>
      <c r="F36" s="62"/>
      <c r="G36" s="62"/>
      <c r="H36" s="63"/>
      <c r="I36" s="63"/>
      <c r="J36" s="64"/>
    </row>
    <row r="37" spans="1:10" x14ac:dyDescent="0.15">
      <c r="B37" s="65" t="s">
        <v>33</v>
      </c>
      <c r="C37" s="66">
        <v>0</v>
      </c>
      <c r="D37" s="66">
        <v>0</v>
      </c>
      <c r="E37" s="66">
        <v>0</v>
      </c>
      <c r="F37" s="66">
        <v>0</v>
      </c>
      <c r="G37" s="66">
        <v>0</v>
      </c>
      <c r="H37" s="66">
        <v>0</v>
      </c>
      <c r="I37" s="67">
        <v>1</v>
      </c>
      <c r="J37" s="66">
        <v>0</v>
      </c>
    </row>
    <row r="38" spans="1:10" x14ac:dyDescent="0.15">
      <c r="B38" s="65" t="s">
        <v>34</v>
      </c>
      <c r="C38" s="66">
        <v>0</v>
      </c>
      <c r="D38" s="66">
        <v>0</v>
      </c>
      <c r="E38" s="66">
        <v>0</v>
      </c>
      <c r="F38" s="66">
        <v>0</v>
      </c>
      <c r="G38" s="66">
        <v>0</v>
      </c>
      <c r="H38" s="66">
        <v>0</v>
      </c>
      <c r="I38" s="67">
        <v>1</v>
      </c>
      <c r="J38" s="66">
        <v>0</v>
      </c>
    </row>
    <row r="39" spans="1:10" x14ac:dyDescent="0.15">
      <c r="B39" s="65" t="s">
        <v>35</v>
      </c>
      <c r="C39" s="66">
        <v>0</v>
      </c>
      <c r="D39" s="66">
        <v>0</v>
      </c>
      <c r="E39" s="66">
        <v>0</v>
      </c>
      <c r="F39" s="66">
        <v>0</v>
      </c>
      <c r="G39" s="66">
        <v>0</v>
      </c>
      <c r="H39" s="66">
        <v>0</v>
      </c>
      <c r="I39" s="67">
        <v>1</v>
      </c>
      <c r="J39" s="66">
        <v>0</v>
      </c>
    </row>
    <row r="40" spans="1:10" x14ac:dyDescent="0.15">
      <c r="B40" s="68" t="s">
        <v>36</v>
      </c>
      <c r="C40" s="69">
        <f t="shared" ref="C40:H40" si="0">SUM(C25:C39)</f>
        <v>8</v>
      </c>
      <c r="D40" s="69">
        <f t="shared" si="0"/>
        <v>8</v>
      </c>
      <c r="E40" s="69">
        <f t="shared" si="0"/>
        <v>9</v>
      </c>
      <c r="F40" s="69">
        <f t="shared" si="0"/>
        <v>3</v>
      </c>
      <c r="G40" s="69">
        <f t="shared" si="0"/>
        <v>4</v>
      </c>
      <c r="H40" s="69">
        <f t="shared" si="0"/>
        <v>3.2</v>
      </c>
      <c r="I40" s="69"/>
      <c r="J40" s="69"/>
    </row>
    <row r="41" spans="1:10" x14ac:dyDescent="0.15">
      <c r="B41" s="70" t="s">
        <v>5</v>
      </c>
      <c r="C41" s="71"/>
      <c r="D41" s="71"/>
      <c r="E41" s="71"/>
      <c r="F41" s="71"/>
      <c r="G41" s="71"/>
      <c r="H41" s="71"/>
      <c r="I41" s="72"/>
      <c r="J41" s="73">
        <f>SUM(J25:J40)</f>
        <v>35.200000000000003</v>
      </c>
    </row>
    <row r="42" spans="1:10" ht="12.75" customHeight="1" x14ac:dyDescent="0.15">
      <c r="B42" s="74"/>
      <c r="C42" s="75"/>
      <c r="D42" s="75"/>
      <c r="E42" s="75"/>
      <c r="F42" s="75"/>
      <c r="G42" s="75"/>
      <c r="H42" s="75"/>
      <c r="I42" s="75"/>
      <c r="J42" s="75"/>
    </row>
    <row r="43" spans="1:10" s="76" customFormat="1" x14ac:dyDescent="0.15">
      <c r="B43" s="77" t="s">
        <v>37</v>
      </c>
      <c r="C43" s="78"/>
      <c r="D43" s="78"/>
      <c r="E43" s="79"/>
      <c r="F43" s="75"/>
      <c r="G43" s="75"/>
      <c r="H43" s="75"/>
      <c r="I43" s="75"/>
      <c r="J43" s="75"/>
    </row>
    <row r="44" spans="1:10" ht="15" customHeight="1" x14ac:dyDescent="0.15">
      <c r="B44" s="80"/>
      <c r="C44" s="81"/>
      <c r="D44" s="81"/>
      <c r="E44" s="82"/>
      <c r="F44" s="75"/>
      <c r="G44" s="75"/>
      <c r="H44" s="75"/>
      <c r="I44" s="75"/>
      <c r="J44" s="75"/>
    </row>
    <row r="45" spans="1:10" ht="10.5" customHeight="1" x14ac:dyDescent="0.15">
      <c r="A45" s="31"/>
      <c r="B45" s="15" t="s">
        <v>4</v>
      </c>
      <c r="C45" s="16" t="s">
        <v>5</v>
      </c>
      <c r="D45" s="83" t="s">
        <v>38</v>
      </c>
      <c r="E45" s="84"/>
    </row>
    <row r="46" spans="1:10" ht="18.75" customHeight="1" x14ac:dyDescent="0.15">
      <c r="B46" s="23" t="s">
        <v>39</v>
      </c>
      <c r="C46" s="85">
        <v>8</v>
      </c>
      <c r="D46" s="86"/>
      <c r="E46" s="87"/>
    </row>
    <row r="47" spans="1:10" x14ac:dyDescent="0.15">
      <c r="B47" s="23" t="s">
        <v>40</v>
      </c>
      <c r="C47" s="85">
        <v>6</v>
      </c>
      <c r="D47" s="88" t="s">
        <v>41</v>
      </c>
      <c r="E47" s="89"/>
    </row>
    <row r="48" spans="1:10" x14ac:dyDescent="0.15">
      <c r="B48" s="23" t="s">
        <v>42</v>
      </c>
      <c r="C48" s="85">
        <v>0</v>
      </c>
      <c r="D48" s="88" t="s">
        <v>43</v>
      </c>
      <c r="E48" s="89"/>
    </row>
    <row r="49" spans="1:10" x14ac:dyDescent="0.15">
      <c r="B49" s="23" t="s">
        <v>44</v>
      </c>
      <c r="C49" s="90">
        <v>0</v>
      </c>
      <c r="D49" s="91"/>
      <c r="E49" s="92"/>
    </row>
    <row r="50" spans="1:10" x14ac:dyDescent="0.15">
      <c r="B50" s="23" t="s">
        <v>45</v>
      </c>
      <c r="C50" s="90">
        <v>0</v>
      </c>
      <c r="D50" s="91"/>
      <c r="E50" s="92"/>
    </row>
    <row r="51" spans="1:10" x14ac:dyDescent="0.15">
      <c r="B51" s="26" t="s">
        <v>46</v>
      </c>
      <c r="C51" s="27">
        <f>SUM(C46:C50)</f>
        <v>14</v>
      </c>
      <c r="D51" s="93"/>
      <c r="E51" s="94"/>
    </row>
    <row r="52" spans="1:10" ht="12.75" customHeight="1" x14ac:dyDescent="0.15">
      <c r="A52" s="95"/>
      <c r="B52" s="96"/>
      <c r="C52" s="97"/>
      <c r="D52" s="98"/>
    </row>
    <row r="53" spans="1:10" ht="11.25" thickBot="1" x14ac:dyDescent="0.2">
      <c r="A53" s="99"/>
      <c r="B53" s="100"/>
      <c r="C53" s="100"/>
      <c r="D53" s="100"/>
      <c r="E53" s="100"/>
      <c r="F53" s="100"/>
      <c r="G53" s="100"/>
      <c r="H53" s="100"/>
      <c r="I53" s="100"/>
      <c r="J53" s="100"/>
    </row>
    <row r="54" spans="1:10" ht="18" customHeight="1" thickTop="1" thickBot="1" x14ac:dyDescent="0.2">
      <c r="A54" s="101"/>
    </row>
    <row r="55" spans="1:10" ht="15.75" thickTop="1" x14ac:dyDescent="0.2">
      <c r="B55" s="102" t="s">
        <v>47</v>
      </c>
      <c r="C55" s="103"/>
      <c r="D55" s="103"/>
    </row>
    <row r="56" spans="1:10" x14ac:dyDescent="0.15">
      <c r="B56" s="15" t="s">
        <v>48</v>
      </c>
      <c r="C56" s="16" t="s">
        <v>49</v>
      </c>
      <c r="D56" s="16" t="s">
        <v>46</v>
      </c>
    </row>
    <row r="57" spans="1:10" ht="26.1" customHeight="1" x14ac:dyDescent="0.15">
      <c r="B57" s="52" t="s">
        <v>50</v>
      </c>
      <c r="C57" s="104"/>
      <c r="D57" s="105">
        <f>SUM(D58:D60)</f>
        <v>57.2</v>
      </c>
      <c r="E57" s="106"/>
    </row>
    <row r="58" spans="1:10" x14ac:dyDescent="0.15">
      <c r="B58" s="23" t="s">
        <v>51</v>
      </c>
      <c r="C58" s="107"/>
      <c r="D58" s="108">
        <f>C17</f>
        <v>8</v>
      </c>
      <c r="E58" s="106"/>
    </row>
    <row r="59" spans="1:10" x14ac:dyDescent="0.15">
      <c r="B59" s="23" t="s">
        <v>52</v>
      </c>
      <c r="C59" s="109"/>
      <c r="D59" s="110">
        <f>J41</f>
        <v>35.200000000000003</v>
      </c>
      <c r="E59" s="106"/>
    </row>
    <row r="60" spans="1:10" x14ac:dyDescent="0.15">
      <c r="B60" s="23" t="s">
        <v>53</v>
      </c>
      <c r="C60" s="109"/>
      <c r="D60" s="110">
        <f>C51</f>
        <v>14</v>
      </c>
      <c r="E60" s="106"/>
    </row>
    <row r="61" spans="1:10" x14ac:dyDescent="0.15">
      <c r="B61" s="52" t="s">
        <v>54</v>
      </c>
      <c r="C61" s="111"/>
      <c r="D61" s="105">
        <f>SUM(D62)</f>
        <v>2.8600000000000003</v>
      </c>
      <c r="E61" s="106"/>
      <c r="F61" s="112"/>
    </row>
    <row r="62" spans="1:10" x14ac:dyDescent="0.15">
      <c r="B62" s="23" t="s">
        <v>55</v>
      </c>
      <c r="C62" s="113">
        <v>0.05</v>
      </c>
      <c r="D62" s="110">
        <f>D57*C62</f>
        <v>2.8600000000000003</v>
      </c>
      <c r="E62" s="106"/>
    </row>
    <row r="63" spans="1:10" x14ac:dyDescent="0.15">
      <c r="B63" s="52" t="s">
        <v>56</v>
      </c>
      <c r="C63" s="111"/>
      <c r="D63" s="105">
        <f>SUM(D64:D65)</f>
        <v>5.7200000000000006</v>
      </c>
      <c r="E63" s="106"/>
    </row>
    <row r="64" spans="1:10" x14ac:dyDescent="0.15">
      <c r="B64" s="23" t="s">
        <v>57</v>
      </c>
      <c r="C64" s="113">
        <v>0.05</v>
      </c>
      <c r="D64" s="110">
        <f>C64*D57</f>
        <v>2.8600000000000003</v>
      </c>
      <c r="E64" s="106"/>
    </row>
    <row r="65" spans="2:5" x14ac:dyDescent="0.15">
      <c r="B65" s="23" t="s">
        <v>58</v>
      </c>
      <c r="C65" s="113">
        <v>0.05</v>
      </c>
      <c r="D65" s="110">
        <f>C65*D57</f>
        <v>2.8600000000000003</v>
      </c>
      <c r="E65" s="106"/>
    </row>
    <row r="66" spans="2:5" x14ac:dyDescent="0.15">
      <c r="B66" s="114" t="s">
        <v>59</v>
      </c>
      <c r="C66" s="115"/>
      <c r="D66" s="116">
        <f>D57+D61+D63</f>
        <v>65.78</v>
      </c>
      <c r="E66" s="106"/>
    </row>
    <row r="67" spans="2:5" ht="15" customHeight="1" x14ac:dyDescent="0.15"/>
    <row r="76" spans="2:5" x14ac:dyDescent="0.15">
      <c r="B76" s="1"/>
    </row>
    <row r="77" spans="2:5" ht="10.5" customHeight="1" x14ac:dyDescent="0.15"/>
  </sheetData>
  <mergeCells count="22">
    <mergeCell ref="D48:E48"/>
    <mergeCell ref="D49:E49"/>
    <mergeCell ref="D50:E50"/>
    <mergeCell ref="D51:E51"/>
    <mergeCell ref="B53:J53"/>
    <mergeCell ref="B66:C66"/>
    <mergeCell ref="J22:J23"/>
    <mergeCell ref="B41:I41"/>
    <mergeCell ref="B43:E44"/>
    <mergeCell ref="D45:E45"/>
    <mergeCell ref="D46:E46"/>
    <mergeCell ref="D47:E47"/>
    <mergeCell ref="A4:H4"/>
    <mergeCell ref="B8:C9"/>
    <mergeCell ref="B19:J20"/>
    <mergeCell ref="B21:B23"/>
    <mergeCell ref="C21:H21"/>
    <mergeCell ref="C22:C23"/>
    <mergeCell ref="D22:D23"/>
    <mergeCell ref="E22:G22"/>
    <mergeCell ref="H22:H23"/>
    <mergeCell ref="I22:I23"/>
  </mergeCells>
  <dataValidations count="1">
    <dataValidation type="list" allowBlank="1" showInputMessage="1" showErrorMessage="1" sqref="C6">
      <formula1>"man-hour, man-day"</formula1>
    </dataValidation>
  </dataValidation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effort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Viet Anh</dc:creator>
  <cp:lastModifiedBy>Tran Vu Viet Anh</cp:lastModifiedBy>
  <dcterms:created xsi:type="dcterms:W3CDTF">2014-04-10T09:44:36Z</dcterms:created>
  <dcterms:modified xsi:type="dcterms:W3CDTF">2014-04-10T09:45:31Z</dcterms:modified>
</cp:coreProperties>
</file>