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01"/>
  <workbookPr/>
  <mc:AlternateContent xmlns:mc="http://schemas.openxmlformats.org/markup-compatibility/2006">
    <mc:Choice Requires="x15">
      <x15ac:absPath xmlns:x15ac="http://schemas.microsoft.com/office/spreadsheetml/2010/11/ac" url="C:\Users\alombardi\Desktop\DIFFING ENGINE PROFILING\"/>
    </mc:Choice>
  </mc:AlternateContent>
  <xr:revisionPtr revIDLastSave="0" documentId="11_4F199434DAAACAA5E17D14039254A467641C2F9E" xr6:coauthVersionLast="47" xr6:coauthVersionMax="47" xr10:uidLastSave="{00000000-0000-0000-0000-000000000000}"/>
  <bookViews>
    <workbookView xWindow="0" yWindow="0" windowWidth="6780" windowHeight="688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G21" i="1" s="1"/>
  <c r="H21" i="1" s="1"/>
  <c r="F18" i="1"/>
  <c r="G18" i="1" s="1"/>
  <c r="H18" i="1" s="1"/>
  <c r="F19" i="1"/>
  <c r="F20" i="1"/>
  <c r="F17" i="1"/>
  <c r="G17" i="1" s="1"/>
  <c r="H17" i="1" s="1"/>
  <c r="G19" i="1"/>
  <c r="H19" i="1" s="1"/>
  <c r="G20" i="1"/>
  <c r="H20" i="1" s="1"/>
  <c r="D20" i="1"/>
  <c r="E20" i="1" s="1"/>
  <c r="F7" i="1"/>
  <c r="G7" i="1" s="1"/>
  <c r="H7" i="1" s="1"/>
  <c r="D7" i="1"/>
  <c r="E7" i="1" s="1"/>
  <c r="D19" i="1"/>
  <c r="E19" i="1" s="1"/>
  <c r="D18" i="1"/>
  <c r="E18" i="1" s="1"/>
  <c r="D17" i="1"/>
  <c r="E17" i="1" s="1"/>
  <c r="D13" i="1" l="1"/>
  <c r="E13" i="1" s="1"/>
  <c r="F13" i="1"/>
  <c r="G13" i="1" s="1"/>
  <c r="H13" i="1" s="1"/>
  <c r="K12" i="1"/>
  <c r="L12" i="1" s="1"/>
  <c r="M12" i="1" s="1"/>
  <c r="N12" i="1" s="1"/>
  <c r="D12" i="1"/>
  <c r="E12" i="1" s="1"/>
  <c r="F12" i="1"/>
  <c r="G12" i="1" s="1"/>
  <c r="H12" i="1" s="1"/>
  <c r="K11" i="1"/>
  <c r="L11" i="1" s="1"/>
  <c r="M11" i="1" s="1"/>
  <c r="N11" i="1" s="1"/>
  <c r="F5" i="1"/>
  <c r="G5" i="1" s="1"/>
  <c r="H5" i="1" s="1"/>
  <c r="F6" i="1"/>
  <c r="G6" i="1" s="1"/>
  <c r="H6" i="1" s="1"/>
  <c r="F8" i="1"/>
  <c r="G8" i="1" s="1"/>
  <c r="H8" i="1" s="1"/>
  <c r="F9" i="1"/>
  <c r="G9" i="1" s="1"/>
  <c r="H9" i="1" s="1"/>
  <c r="F10" i="1"/>
  <c r="G10" i="1" s="1"/>
  <c r="H10" i="1" s="1"/>
  <c r="F11" i="1"/>
  <c r="G11" i="1" s="1"/>
  <c r="H11" i="1" s="1"/>
  <c r="F4" i="1"/>
  <c r="G4" i="1" s="1"/>
  <c r="H4" i="1" s="1"/>
  <c r="K8" i="1"/>
  <c r="L8" i="1" s="1"/>
  <c r="M8" i="1" s="1"/>
  <c r="N8" i="1" s="1"/>
  <c r="K9" i="1"/>
  <c r="L9" i="1" s="1"/>
  <c r="M9" i="1" s="1"/>
  <c r="N9" i="1" s="1"/>
  <c r="K10" i="1"/>
  <c r="L10" i="1" s="1"/>
  <c r="M10" i="1" s="1"/>
  <c r="N10" i="1" s="1"/>
  <c r="D11" i="1"/>
  <c r="E11" i="1" s="1"/>
  <c r="D10" i="1"/>
  <c r="E10" i="1" s="1"/>
  <c r="K5" i="1"/>
  <c r="L5" i="1" s="1"/>
  <c r="M5" i="1" s="1"/>
  <c r="N5" i="1" s="1"/>
  <c r="K6" i="1"/>
  <c r="L6" i="1" s="1"/>
  <c r="M6" i="1" s="1"/>
  <c r="N6" i="1" s="1"/>
  <c r="K7" i="1"/>
  <c r="L7" i="1" s="1"/>
  <c r="M7" i="1" s="1"/>
  <c r="N7" i="1" s="1"/>
  <c r="K4" i="1"/>
  <c r="L4" i="1" s="1"/>
  <c r="M4" i="1" s="1"/>
  <c r="N4" i="1" s="1"/>
  <c r="D9" i="1"/>
  <c r="E9" i="1" s="1"/>
  <c r="D5" i="1"/>
  <c r="E5" i="1" s="1"/>
  <c r="D6" i="1"/>
  <c r="E6" i="1" s="1"/>
  <c r="D8" i="1"/>
  <c r="E8" i="1" s="1"/>
  <c r="D4" i="1"/>
  <c r="E4" i="1" s="1"/>
</calcChain>
</file>

<file path=xl/sharedStrings.xml><?xml version="1.0" encoding="utf-8"?>
<sst xmlns="http://schemas.openxmlformats.org/spreadsheetml/2006/main" count="20" uniqueCount="10">
  <si>
    <t>Profiling01 -- Only collection-level diffing</t>
  </si>
  <si>
    <t># items</t>
  </si>
  <si>
    <t>ms</t>
  </si>
  <si>
    <t>sec</t>
  </si>
  <si>
    <t>min</t>
  </si>
  <si>
    <t>nlog(n)/1.5</t>
  </si>
  <si>
    <t>n2</t>
  </si>
  <si>
    <t>h</t>
  </si>
  <si>
    <t>Profiling01 -- Collection-level and property-level diffing</t>
  </si>
  <si>
    <t>n²/100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</si>
</sst>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0" fontId="0" fillId="0" borderId="0" xfId="0" applyBorder="1"/>
    <xf numFmtId="0" fontId="0" fillId="0" borderId="3" xfId="0" applyBorder="1"/>
    <xf numFmtId="1" fontId="0" fillId="0" borderId="3" xfId="0" applyNumberFormat="1" applyBorder="1"/>
    <xf numFmtId="0" fontId="1" fillId="2" borderId="5" xfId="0" applyFont="1" applyFill="1" applyBorder="1"/>
    <xf numFmtId="0" fontId="1" fillId="2" borderId="6" xfId="0" applyFont="1" applyFill="1" applyBorder="1"/>
    <xf numFmtId="1" fontId="1" fillId="2" borderId="4" xfId="0" applyNumberFormat="1" applyFont="1" applyFill="1" applyBorder="1"/>
    <xf numFmtId="1" fontId="0" fillId="0" borderId="2" xfId="0" applyNumberFormat="1" applyBorder="1"/>
    <xf numFmtId="0" fontId="1" fillId="2" borderId="1" xfId="0" applyFont="1" applyFill="1" applyBorder="1"/>
    <xf numFmtId="0" fontId="0" fillId="0" borderId="7" xfId="0" applyBorder="1" applyAlignment="1">
      <alignment horizontal="center"/>
    </xf>
    <xf numFmtId="0" fontId="1" fillId="0" borderId="2" xfId="0" applyFont="1" applyFill="1" applyBorder="1"/>
    <xf numFmtId="0" fontId="1" fillId="0" borderId="0" xfId="0" applyFont="1"/>
    <xf numFmtId="0" fontId="0" fillId="0" borderId="0" xfId="0" applyFill="1" applyBorder="1"/>
    <xf numFmtId="1" fontId="1" fillId="2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5"/>
  <sheetViews>
    <sheetView tabSelected="1" workbookViewId="0">
      <selection activeCell="I19" sqref="I19"/>
    </sheetView>
  </sheetViews>
  <sheetFormatPr defaultRowHeight="14.25"/>
  <cols>
    <col min="4" max="4" width="9.140625" style="1"/>
    <col min="5" max="6" width="11" bestFit="1" customWidth="1"/>
    <col min="8" max="8" width="10" bestFit="1" customWidth="1"/>
    <col min="11" max="11" width="11.42578125" customWidth="1"/>
  </cols>
  <sheetData>
    <row r="2" spans="2:14" ht="15" thickBot="1">
      <c r="B2" s="12" t="s">
        <v>0</v>
      </c>
      <c r="I2" s="2"/>
    </row>
    <row r="3" spans="2:14" ht="15" thickBot="1">
      <c r="B3" s="9" t="s">
        <v>1</v>
      </c>
      <c r="C3" s="5" t="s">
        <v>2</v>
      </c>
      <c r="D3" s="5" t="s">
        <v>3</v>
      </c>
      <c r="E3" s="6" t="s">
        <v>4</v>
      </c>
      <c r="F3" s="7" t="s">
        <v>5</v>
      </c>
      <c r="G3" s="5" t="s">
        <v>3</v>
      </c>
      <c r="H3" s="6" t="s">
        <v>4</v>
      </c>
      <c r="I3" s="11"/>
      <c r="J3" s="5"/>
      <c r="K3" s="5" t="s">
        <v>6</v>
      </c>
      <c r="L3" s="5" t="s">
        <v>3</v>
      </c>
      <c r="M3" s="5" t="s">
        <v>4</v>
      </c>
      <c r="N3" s="5" t="s">
        <v>7</v>
      </c>
    </row>
    <row r="4" spans="2:14">
      <c r="B4" s="10">
        <v>10</v>
      </c>
      <c r="C4" s="2">
        <v>20</v>
      </c>
      <c r="D4" s="2">
        <f>C4/1000</f>
        <v>0.02</v>
      </c>
      <c r="E4" s="3">
        <f>D4/60</f>
        <v>3.3333333333333332E-4</v>
      </c>
      <c r="F4" s="8">
        <f t="shared" ref="F4:F7" si="0">B4*LOG(B4,2)/1.5</f>
        <v>22.146187299249082</v>
      </c>
      <c r="G4" s="2">
        <f>F4/1000</f>
        <v>2.2146187299249082E-2</v>
      </c>
      <c r="H4" s="3">
        <f>G4/60</f>
        <v>3.6910312165415135E-4</v>
      </c>
      <c r="K4">
        <f t="shared" ref="K4:K6" si="1">B4*B4</f>
        <v>100</v>
      </c>
      <c r="L4">
        <f>K4/1000</f>
        <v>0.1</v>
      </c>
      <c r="M4">
        <f>L4/60</f>
        <v>1.6666666666666668E-3</v>
      </c>
      <c r="N4">
        <f>M4/60</f>
        <v>2.7777777777777779E-5</v>
      </c>
    </row>
    <row r="5" spans="2:14">
      <c r="B5" s="10">
        <v>100</v>
      </c>
      <c r="C5" s="2">
        <v>80</v>
      </c>
      <c r="D5" s="2">
        <f t="shared" ref="D5:D7" si="2">C5/1000</f>
        <v>0.08</v>
      </c>
      <c r="E5" s="3">
        <f t="shared" ref="E5:E7" si="3">D5/60</f>
        <v>1.3333333333333333E-3</v>
      </c>
      <c r="F5" s="8">
        <f t="shared" si="0"/>
        <v>442.92374598498168</v>
      </c>
      <c r="G5" s="2">
        <f>F5/1000</f>
        <v>0.44292374598498169</v>
      </c>
      <c r="H5" s="3">
        <f t="shared" ref="H5:H7" si="4">G5/60</f>
        <v>7.3820624330830278E-3</v>
      </c>
      <c r="K5">
        <f t="shared" si="1"/>
        <v>10000</v>
      </c>
      <c r="L5">
        <f>K5/1000</f>
        <v>10</v>
      </c>
      <c r="M5">
        <f t="shared" ref="M5:N8" si="5">L5/60</f>
        <v>0.16666666666666666</v>
      </c>
      <c r="N5">
        <f t="shared" si="5"/>
        <v>2.7777777777777775E-3</v>
      </c>
    </row>
    <row r="6" spans="2:14">
      <c r="B6" s="10">
        <v>1000</v>
      </c>
      <c r="C6" s="2">
        <v>1537</v>
      </c>
      <c r="D6" s="2">
        <f t="shared" si="2"/>
        <v>1.5369999999999999</v>
      </c>
      <c r="E6" s="3">
        <f t="shared" si="3"/>
        <v>2.5616666666666666E-2</v>
      </c>
      <c r="F6" s="8">
        <f t="shared" si="0"/>
        <v>6643.856189774725</v>
      </c>
      <c r="G6" s="2">
        <f>F6/1000</f>
        <v>6.6438561897747253</v>
      </c>
      <c r="H6" s="3">
        <f t="shared" si="4"/>
        <v>0.11073093649624542</v>
      </c>
      <c r="K6">
        <f t="shared" si="1"/>
        <v>1000000</v>
      </c>
      <c r="L6">
        <f>K6/1000</f>
        <v>1000</v>
      </c>
      <c r="M6">
        <f t="shared" si="5"/>
        <v>16.666666666666668</v>
      </c>
      <c r="N6">
        <f t="shared" si="5"/>
        <v>0.27777777777777779</v>
      </c>
    </row>
    <row r="7" spans="2:14">
      <c r="B7" s="10">
        <v>5000</v>
      </c>
      <c r="C7" s="13">
        <v>11527</v>
      </c>
      <c r="D7" s="2">
        <f t="shared" si="2"/>
        <v>11.526999999999999</v>
      </c>
      <c r="E7" s="3">
        <f t="shared" si="3"/>
        <v>0.19211666666666666</v>
      </c>
      <c r="F7" s="8">
        <f t="shared" si="0"/>
        <v>40959.041265164837</v>
      </c>
      <c r="G7" s="2">
        <f>F7/1000</f>
        <v>40.959041265164835</v>
      </c>
      <c r="H7" s="3">
        <f t="shared" si="4"/>
        <v>0.68265068775274729</v>
      </c>
      <c r="K7">
        <f>B8*B8</f>
        <v>100000000</v>
      </c>
      <c r="L7">
        <f>K7/1000</f>
        <v>100000</v>
      </c>
      <c r="M7">
        <f t="shared" si="5"/>
        <v>1666.6666666666667</v>
      </c>
      <c r="N7">
        <f t="shared" si="5"/>
        <v>27.777777777777779</v>
      </c>
    </row>
    <row r="8" spans="2:14">
      <c r="B8" s="10">
        <v>10000</v>
      </c>
      <c r="C8" s="2">
        <v>50243</v>
      </c>
      <c r="D8" s="2">
        <f>C8/1000</f>
        <v>50.243000000000002</v>
      </c>
      <c r="E8" s="3">
        <f>D8/60</f>
        <v>0.83738333333333337</v>
      </c>
      <c r="F8" s="8">
        <f>B8*LOG(B8,2)/1.5</f>
        <v>88584.74919699633</v>
      </c>
      <c r="G8" s="2">
        <f>F8/1000</f>
        <v>88.584749196996327</v>
      </c>
      <c r="H8" s="3">
        <f>G8/60</f>
        <v>1.4764124866166055</v>
      </c>
      <c r="K8">
        <f>B9*B9</f>
        <v>150062500</v>
      </c>
      <c r="L8">
        <f>K8/1000</f>
        <v>150062.5</v>
      </c>
      <c r="M8">
        <f t="shared" si="5"/>
        <v>2501.0416666666665</v>
      </c>
      <c r="N8">
        <f t="shared" si="5"/>
        <v>41.684027777777779</v>
      </c>
    </row>
    <row r="9" spans="2:14">
      <c r="B9" s="10">
        <v>12250</v>
      </c>
      <c r="C9" s="2">
        <v>73129</v>
      </c>
      <c r="D9" s="2">
        <f>C9/1000</f>
        <v>73.129000000000005</v>
      </c>
      <c r="E9" s="3">
        <f>D9/60</f>
        <v>1.2188166666666667</v>
      </c>
      <c r="F9" s="8">
        <f>B9*LOG(B9,2)/1.5</f>
        <v>110907.36871834792</v>
      </c>
      <c r="G9" s="2">
        <f>F9/1000</f>
        <v>110.90736871834793</v>
      </c>
      <c r="H9" s="3">
        <f>G9/60</f>
        <v>1.8484561453057988</v>
      </c>
      <c r="K9">
        <f>B10*B10</f>
        <v>225000000</v>
      </c>
      <c r="L9">
        <f t="shared" ref="L9:L12" si="6">K9/1000</f>
        <v>225000</v>
      </c>
      <c r="M9">
        <f t="shared" ref="M9:N9" si="7">L9/60</f>
        <v>3750</v>
      </c>
      <c r="N9">
        <f t="shared" si="7"/>
        <v>62.5</v>
      </c>
    </row>
    <row r="10" spans="2:14">
      <c r="B10" s="10">
        <v>15000</v>
      </c>
      <c r="C10" s="2">
        <v>126881</v>
      </c>
      <c r="D10" s="2">
        <f>C10/1000</f>
        <v>126.881</v>
      </c>
      <c r="E10" s="4">
        <f>D10/60</f>
        <v>2.1146833333333332</v>
      </c>
      <c r="F10" s="8">
        <f>B10*LOG(B10,2)/1.5</f>
        <v>138726.74880270608</v>
      </c>
      <c r="G10" s="2">
        <f t="shared" ref="G10:G13" si="8">F10/1000</f>
        <v>138.72674880270608</v>
      </c>
      <c r="H10" s="3">
        <f>G10/60</f>
        <v>2.3121124800451014</v>
      </c>
      <c r="K10">
        <f>B11*B11</f>
        <v>297562500</v>
      </c>
      <c r="L10">
        <f t="shared" si="6"/>
        <v>297562.5</v>
      </c>
      <c r="M10">
        <f t="shared" ref="M10:N12" si="9">L10/60</f>
        <v>4959.375</v>
      </c>
      <c r="N10">
        <f t="shared" si="9"/>
        <v>82.65625</v>
      </c>
    </row>
    <row r="11" spans="2:14">
      <c r="B11" s="10">
        <v>17250</v>
      </c>
      <c r="C11" s="2">
        <v>164610</v>
      </c>
      <c r="D11" s="2">
        <f>C11/1000</f>
        <v>164.61</v>
      </c>
      <c r="E11" s="4">
        <f>D11/60</f>
        <v>2.7435</v>
      </c>
      <c r="F11" s="8">
        <f>B11*LOG(B11,2)/1.5</f>
        <v>161854.55052656296</v>
      </c>
      <c r="G11" s="2">
        <f t="shared" si="8"/>
        <v>161.85455052656297</v>
      </c>
      <c r="H11" s="3">
        <f>G11/60</f>
        <v>2.6975758421093827</v>
      </c>
      <c r="K11">
        <f>B12*B12</f>
        <v>400000000</v>
      </c>
      <c r="L11">
        <f t="shared" si="6"/>
        <v>400000</v>
      </c>
      <c r="M11">
        <f t="shared" si="9"/>
        <v>6666.666666666667</v>
      </c>
      <c r="N11">
        <f t="shared" si="9"/>
        <v>111.11111111111111</v>
      </c>
    </row>
    <row r="12" spans="2:14">
      <c r="B12" s="10">
        <v>20000</v>
      </c>
      <c r="C12" s="2">
        <v>199317</v>
      </c>
      <c r="D12" s="2">
        <f>C12/1000</f>
        <v>199.31700000000001</v>
      </c>
      <c r="E12" s="4">
        <f>D12/60</f>
        <v>3.3219500000000002</v>
      </c>
      <c r="F12" s="8">
        <f>B12*LOG(B12,2)/1.5</f>
        <v>190502.831727326</v>
      </c>
      <c r="G12" s="2">
        <f t="shared" si="8"/>
        <v>190.502831727326</v>
      </c>
      <c r="H12" s="3">
        <f>G12/60</f>
        <v>3.1750471954554333</v>
      </c>
      <c r="K12">
        <f>B13*B13</f>
        <v>625000000</v>
      </c>
      <c r="L12">
        <f t="shared" si="6"/>
        <v>625000</v>
      </c>
      <c r="M12">
        <f t="shared" si="9"/>
        <v>10416.666666666666</v>
      </c>
      <c r="N12">
        <f t="shared" si="9"/>
        <v>173.61111111111111</v>
      </c>
    </row>
    <row r="13" spans="2:14">
      <c r="B13" s="10">
        <v>25000</v>
      </c>
      <c r="C13" s="2">
        <v>330715</v>
      </c>
      <c r="D13" s="2">
        <f>C13/1000</f>
        <v>330.71499999999997</v>
      </c>
      <c r="E13" s="4">
        <f>D13/60</f>
        <v>5.5119166666666661</v>
      </c>
      <c r="F13" s="8">
        <f>B13*LOG(B13,2)/1.5</f>
        <v>243494.0079072802</v>
      </c>
      <c r="G13" s="2">
        <f t="shared" si="8"/>
        <v>243.49400790728021</v>
      </c>
      <c r="H13" s="3">
        <f>G13/60</f>
        <v>4.0582334651213365</v>
      </c>
    </row>
    <row r="15" spans="2:14" ht="15" thickBot="1">
      <c r="B15" s="12" t="s">
        <v>8</v>
      </c>
    </row>
    <row r="16" spans="2:14" ht="15" thickBot="1">
      <c r="B16" s="9" t="s">
        <v>1</v>
      </c>
      <c r="C16" s="5" t="s">
        <v>2</v>
      </c>
      <c r="D16" s="5" t="s">
        <v>3</v>
      </c>
      <c r="E16" s="6" t="s">
        <v>4</v>
      </c>
      <c r="F16" s="14" t="s">
        <v>9</v>
      </c>
      <c r="G16" s="5" t="s">
        <v>3</v>
      </c>
      <c r="H16" s="6" t="s">
        <v>4</v>
      </c>
    </row>
    <row r="17" spans="2:8">
      <c r="B17" s="10">
        <v>10</v>
      </c>
      <c r="C17" s="2">
        <v>20</v>
      </c>
      <c r="D17" s="2">
        <f>C17/1000</f>
        <v>0.02</v>
      </c>
      <c r="E17" s="3">
        <f>D17/60</f>
        <v>3.3333333333333332E-4</v>
      </c>
      <c r="F17" s="8">
        <f>B17*B17/100</f>
        <v>1</v>
      </c>
      <c r="G17" s="2">
        <f>F17/1000</f>
        <v>1E-3</v>
      </c>
      <c r="H17" s="3">
        <f>G17/60</f>
        <v>1.6666666666666667E-5</v>
      </c>
    </row>
    <row r="18" spans="2:8">
      <c r="B18" s="10">
        <v>100</v>
      </c>
      <c r="C18" s="2">
        <v>354</v>
      </c>
      <c r="D18" s="2">
        <f t="shared" ref="D18:D25" si="10">C18/1000</f>
        <v>0.35399999999999998</v>
      </c>
      <c r="E18" s="3">
        <f t="shared" ref="E18:E25" si="11">D18/60</f>
        <v>5.8999999999999999E-3</v>
      </c>
      <c r="F18" s="8">
        <f t="shared" ref="F18:F21" si="12">B18*B18/100</f>
        <v>100</v>
      </c>
      <c r="G18" s="2">
        <f>F18/1000</f>
        <v>0.1</v>
      </c>
      <c r="H18" s="3">
        <f t="shared" ref="H18:H25" si="13">G18/60</f>
        <v>1.6666666666666668E-3</v>
      </c>
    </row>
    <row r="19" spans="2:8">
      <c r="B19" s="10">
        <v>1000</v>
      </c>
      <c r="C19" s="2">
        <v>24470</v>
      </c>
      <c r="D19" s="2">
        <f t="shared" si="10"/>
        <v>24.47</v>
      </c>
      <c r="E19" s="3">
        <f t="shared" si="11"/>
        <v>0.40783333333333333</v>
      </c>
      <c r="F19" s="8">
        <f t="shared" si="12"/>
        <v>10000</v>
      </c>
      <c r="G19" s="2">
        <f>F19/1000</f>
        <v>10</v>
      </c>
      <c r="H19" s="3">
        <f t="shared" si="13"/>
        <v>0.16666666666666666</v>
      </c>
    </row>
    <row r="20" spans="2:8">
      <c r="B20" s="10">
        <v>5000</v>
      </c>
      <c r="C20" s="13">
        <v>461892</v>
      </c>
      <c r="D20" s="2">
        <f t="shared" si="10"/>
        <v>461.892</v>
      </c>
      <c r="E20" s="3">
        <f t="shared" si="11"/>
        <v>7.6981999999999999</v>
      </c>
      <c r="F20" s="8">
        <f t="shared" si="12"/>
        <v>250000</v>
      </c>
      <c r="G20" s="2">
        <f>F20/1000</f>
        <v>250</v>
      </c>
      <c r="H20" s="3">
        <f t="shared" si="13"/>
        <v>4.166666666666667</v>
      </c>
    </row>
    <row r="21" spans="2:8">
      <c r="B21" s="10">
        <v>10000</v>
      </c>
      <c r="C21" s="2"/>
      <c r="D21" s="2"/>
      <c r="E21" s="3"/>
      <c r="F21" s="8">
        <f t="shared" si="12"/>
        <v>1000000</v>
      </c>
      <c r="G21" s="2">
        <f>F21/1000</f>
        <v>1000</v>
      </c>
      <c r="H21" s="3">
        <f t="shared" si="13"/>
        <v>16.666666666666668</v>
      </c>
    </row>
    <row r="22" spans="2:8">
      <c r="B22" s="10"/>
      <c r="C22" s="2"/>
      <c r="D22" s="2"/>
      <c r="E22" s="4"/>
      <c r="F22" s="8"/>
      <c r="G22" s="2"/>
      <c r="H22" s="3"/>
    </row>
    <row r="23" spans="2:8">
      <c r="B23" s="10"/>
      <c r="C23" s="2"/>
      <c r="D23" s="2"/>
      <c r="E23" s="4"/>
      <c r="F23" s="8"/>
      <c r="G23" s="2"/>
      <c r="H23" s="3"/>
    </row>
    <row r="24" spans="2:8">
      <c r="B24" s="10"/>
      <c r="C24" s="2"/>
      <c r="D24" s="2"/>
      <c r="E24" s="4"/>
      <c r="F24" s="8"/>
      <c r="G24" s="2"/>
      <c r="H24" s="3"/>
    </row>
    <row r="25" spans="2:8">
      <c r="B25" s="10"/>
      <c r="C25" s="2"/>
      <c r="D25" s="2"/>
      <c r="E25" s="4"/>
      <c r="F25" s="8"/>
      <c r="G25" s="2"/>
      <c r="H25" s="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lease xmlns="e74c0b3d-8e57-4cf3-9304-eb65ad151062">Alpha</Release>
    <TaxCatchAll xmlns="8f7a92c5-f891-48be-92b1-40f67a03cf11" xsi:nil="true"/>
    <lcf76f155ced4ddcb4097134ff3c332f xmlns="e74c0b3d-8e57-4cf3-9304-eb65ad15106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4FA7CFF1C81B459C8C8A0CBCFB40F2" ma:contentTypeVersion="16" ma:contentTypeDescription="Create a new document." ma:contentTypeScope="" ma:versionID="a111ee3a9239522dc36c153ef5a5f5d9">
  <xsd:schema xmlns:xsd="http://www.w3.org/2001/XMLSchema" xmlns:xs="http://www.w3.org/2001/XMLSchema" xmlns:p="http://schemas.microsoft.com/office/2006/metadata/properties" xmlns:ns2="e74c0b3d-8e57-4cf3-9304-eb65ad151062" xmlns:ns3="591eb16f-64ff-4486-93c2-d535483c5460" xmlns:ns4="8f7a92c5-f891-48be-92b1-40f67a03cf11" targetNamespace="http://schemas.microsoft.com/office/2006/metadata/properties" ma:root="true" ma:fieldsID="41d3e1ff2a1e05d30f43c1569db05896" ns2:_="" ns3:_="" ns4:_="">
    <xsd:import namespace="e74c0b3d-8e57-4cf3-9304-eb65ad151062"/>
    <xsd:import namespace="591eb16f-64ff-4486-93c2-d535483c5460"/>
    <xsd:import namespace="8f7a92c5-f891-48be-92b1-40f67a03cf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Release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4c0b3d-8e57-4cf3-9304-eb65ad1510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Release" ma:index="15" nillable="true" ma:displayName="Release" ma:default="Alpha" ma:format="RadioButtons" ma:internalName="Release">
      <xsd:simpleType>
        <xsd:restriction base="dms:Choice">
          <xsd:enumeration value="Alpha"/>
          <xsd:enumeration value="Beta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3fa978b-cdad-45a5-877c-f631a0e6dfe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1eb16f-64ff-4486-93c2-d535483c546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a92c5-f891-48be-92b1-40f67a03cf11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72604345-a2aa-4a71-bc16-8cb62d52cb90}" ma:internalName="TaxCatchAll" ma:showField="CatchAllData" ma:web="591eb16f-64ff-4486-93c2-d535483c5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3F1759-20E8-4229-9D1C-784ABC12716D}"/>
</file>

<file path=customXml/itemProps2.xml><?xml version="1.0" encoding="utf-8"?>
<ds:datastoreItem xmlns:ds="http://schemas.openxmlformats.org/officeDocument/2006/customXml" ds:itemID="{188C820A-DB92-479E-AE71-51978801F980}"/>
</file>

<file path=customXml/itemProps3.xml><?xml version="1.0" encoding="utf-8"?>
<ds:datastoreItem xmlns:ds="http://schemas.openxmlformats.org/officeDocument/2006/customXml" ds:itemID="{772D2E53-EA6E-476C-A088-D815B2E46BC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BuroHappold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Alessio Lombardi</dc:creator>
  <cp:keywords/>
  <dc:description/>
  <cp:lastModifiedBy>Isak Naslund</cp:lastModifiedBy>
  <cp:revision/>
  <dcterms:created xsi:type="dcterms:W3CDTF">2019-07-25T17:06:17Z</dcterms:created>
  <dcterms:modified xsi:type="dcterms:W3CDTF">2021-08-10T07:43:20Z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0x010100494FA7CFF1C81B459C8C8A0CBCFB40F2</vt:lpwstr>
  </property>
</Properties>
</file>