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wakeman\code\BHoM\samples\Excel_Toolkit\Loadcases and combinations\"/>
    </mc:Choice>
  </mc:AlternateContent>
  <bookViews>
    <workbookView xWindow="0" yWindow="0" windowWidth="25200" windowHeight="11550" firstSheet="1" activeTab="1"/>
  </bookViews>
  <sheets>
    <sheet name="BHoM_DataHidden" sheetId="3" state="hidden" r:id="rId1"/>
    <sheet name="Loadcases" sheetId="1" r:id="rId2"/>
    <sheet name="Loads" sheetId="2" r:id="rId3"/>
    <sheet name="Load Combinations" sheetId="4" r:id="rId4"/>
    <sheet name="Adapt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G4" i="4"/>
  <c r="H4" i="4"/>
  <c r="I4" i="4"/>
  <c r="J4" i="4"/>
  <c r="E4" i="4"/>
  <c r="F3" i="4"/>
  <c r="G3" i="4"/>
  <c r="H3" i="4"/>
  <c r="I3" i="4"/>
  <c r="J3" i="4"/>
  <c r="E3" i="4"/>
  <c r="F2" i="4"/>
  <c r="G2" i="4"/>
  <c r="H2" i="4"/>
  <c r="I2" i="4"/>
  <c r="J2" i="4"/>
  <c r="E2" i="4"/>
  <c r="E7" i="5"/>
  <c r="E6" i="5" l="1"/>
  <c r="E5" i="5"/>
  <c r="B12" i="2" l="1"/>
  <c r="B13" i="2"/>
  <c r="B14" i="2"/>
  <c r="B15" i="2"/>
  <c r="B16" i="2"/>
  <c r="B17" i="2"/>
  <c r="B18" i="2"/>
  <c r="B19" i="2"/>
  <c r="B20" i="2"/>
  <c r="B21" i="2"/>
  <c r="B5" i="2" l="1"/>
  <c r="B6" i="2"/>
  <c r="B7" i="2"/>
  <c r="B8" i="2"/>
  <c r="B9" i="2"/>
  <c r="B10" i="2"/>
  <c r="B11" i="2"/>
  <c r="B4" i="2"/>
  <c r="D12" i="2"/>
  <c r="D13" i="2"/>
  <c r="D14" i="2"/>
  <c r="D15" i="2"/>
  <c r="D16" i="2"/>
  <c r="D17" i="2"/>
  <c r="D18" i="2"/>
  <c r="D19" i="2"/>
  <c r="D20" i="2"/>
  <c r="D21" i="2"/>
  <c r="E8" i="1"/>
  <c r="E7" i="1"/>
  <c r="E6" i="1"/>
  <c r="E5" i="1"/>
  <c r="E4" i="1"/>
  <c r="P19" i="2"/>
  <c r="P13" i="2"/>
  <c r="P18" i="2"/>
  <c r="P21" i="2"/>
  <c r="P20" i="2"/>
  <c r="E3" i="1"/>
  <c r="P16" i="2"/>
  <c r="P17" i="2"/>
  <c r="P12" i="2"/>
  <c r="P15" i="2"/>
  <c r="P14" i="2"/>
  <c r="D11" i="2" l="1"/>
  <c r="D10" i="2"/>
  <c r="D8" i="2"/>
  <c r="D6" i="2"/>
  <c r="D7" i="2"/>
  <c r="D4" i="2"/>
  <c r="D5" i="2"/>
  <c r="D9" i="2"/>
  <c r="F6" i="5"/>
  <c r="P7" i="2"/>
  <c r="P11" i="2"/>
  <c r="P8" i="2"/>
  <c r="P5" i="2"/>
  <c r="P6" i="2"/>
  <c r="P10" i="2"/>
  <c r="P4" i="2"/>
  <c r="P9" i="2"/>
  <c r="F5" i="5"/>
  <c r="D16" i="4"/>
  <c r="D13" i="4"/>
  <c r="D9" i="4"/>
  <c r="D14" i="4"/>
  <c r="D5" i="4"/>
  <c r="D12" i="4"/>
  <c r="D8" i="4"/>
  <c r="D10" i="4"/>
  <c r="D6" i="4"/>
  <c r="D15" i="4"/>
  <c r="D17" i="4"/>
  <c r="D7" i="4"/>
  <c r="F7" i="5"/>
</calcChain>
</file>

<file path=xl/comments1.xml><?xml version="1.0" encoding="utf-8"?>
<comments xmlns="http://schemas.openxmlformats.org/spreadsheetml/2006/main">
  <authors>
    <author>Andrew Wakeman</author>
  </authors>
  <commentList>
    <comment ref="P12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3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4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5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6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7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8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19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20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  <comment ref="P21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Specified cast is not valid.</t>
        </r>
      </text>
    </comment>
  </commentList>
</comments>
</file>

<file path=xl/comments2.xml><?xml version="1.0" encoding="utf-8"?>
<comments xmlns="http://schemas.openxmlformats.org/spreadsheetml/2006/main">
  <authors>
    <author>Andrew Wakeman</author>
  </authors>
  <commentList>
    <comment ref="F7" authorId="0" shapeId="0">
      <text>
        <r>
          <rPr>
            <sz val="8"/>
            <color indexed="81"/>
            <rFont val="Tahoma"/>
            <charset val="1"/>
          </rPr>
          <t>This component failed to run properly. Inputs cannot be collected properly.
Cannot convert type 'string' to 'BH.Adapter.BHoMAdapter'</t>
        </r>
      </text>
    </comment>
  </commentList>
</comments>
</file>

<file path=xl/sharedStrings.xml><?xml version="1.0" encoding="utf-8"?>
<sst xmlns="http://schemas.openxmlformats.org/spreadsheetml/2006/main" count="136" uniqueCount="95">
  <si>
    <t>Case #</t>
  </si>
  <si>
    <t>Self-Weight</t>
  </si>
  <si>
    <t>SDL</t>
  </si>
  <si>
    <t>Live</t>
  </si>
  <si>
    <t>Snow</t>
  </si>
  <si>
    <t>Wind East</t>
  </si>
  <si>
    <t>Wind West</t>
  </si>
  <si>
    <t>Loadcase Name</t>
  </si>
  <si>
    <t>Dead</t>
  </si>
  <si>
    <t>Nature</t>
  </si>
  <si>
    <t>Natures</t>
  </si>
  <si>
    <t>Wind</t>
  </si>
  <si>
    <t>Temperature</t>
  </si>
  <si>
    <t>Seismic</t>
  </si>
  <si>
    <t>Accidental</t>
  </si>
  <si>
    <t>Case</t>
  </si>
  <si>
    <t>BHoM</t>
  </si>
  <si>
    <t>LoadTypes</t>
  </si>
  <si>
    <t>Selfweight</t>
  </si>
  <si>
    <t>PointForce</t>
  </si>
  <si>
    <t>PointDisplacement</t>
  </si>
  <si>
    <t>BarUniformLoad</t>
  </si>
  <si>
    <t>BarTemperature</t>
  </si>
  <si>
    <t>AreaUniformLoad</t>
  </si>
  <si>
    <t>Type</t>
  </si>
  <si>
    <t>Magnitude</t>
  </si>
  <si>
    <t>X</t>
  </si>
  <si>
    <t>Y</t>
  </si>
  <si>
    <t>Z</t>
  </si>
  <si>
    <t>mX</t>
  </si>
  <si>
    <t>mY</t>
  </si>
  <si>
    <t>mZ</t>
  </si>
  <si>
    <t>Axis</t>
  </si>
  <si>
    <t>Projected</t>
  </si>
  <si>
    <t>Global</t>
  </si>
  <si>
    <t>Load Name</t>
  </si>
  <si>
    <t>BHoM Load</t>
  </si>
  <si>
    <t>BHoM Case</t>
  </si>
  <si>
    <t>Units</t>
  </si>
  <si>
    <t>N</t>
  </si>
  <si>
    <t>Self Weight All</t>
  </si>
  <si>
    <t>Self Weight Extra</t>
  </si>
  <si>
    <t>kN</t>
  </si>
  <si>
    <t>Superimposed Dead Load 1</t>
  </si>
  <si>
    <t>Superimposed Dead Load 2</t>
  </si>
  <si>
    <t>Live Load</t>
  </si>
  <si>
    <t>Snow Load</t>
  </si>
  <si>
    <t>Name</t>
  </si>
  <si>
    <t>SLS Super Imposed Dead Load</t>
  </si>
  <si>
    <t>SLS Live Load</t>
  </si>
  <si>
    <t>SLS Snow Load</t>
  </si>
  <si>
    <t>SLS Wind West</t>
  </si>
  <si>
    <t>SLS Wind East</t>
  </si>
  <si>
    <t>ULS Dead Load</t>
  </si>
  <si>
    <t>SLS Dead Load</t>
  </si>
  <si>
    <t>ULS Super Imposed Dead Load</t>
  </si>
  <si>
    <t>ULS Live Load</t>
  </si>
  <si>
    <t>ULS Snow Load</t>
  </si>
  <si>
    <t>ULS Wind East</t>
  </si>
  <si>
    <t>ULS Wind West</t>
  </si>
  <si>
    <t>Push</t>
  </si>
  <si>
    <t>Loads</t>
  </si>
  <si>
    <t>Cases</t>
  </si>
  <si>
    <t>Combinations</t>
  </si>
  <si>
    <t>Active?</t>
  </si>
  <si>
    <t>Port</t>
  </si>
  <si>
    <t>Adapter</t>
  </si>
  <si>
    <t>Number</t>
  </si>
  <si>
    <t>Note: You will need to recalculate this sheet with Ctrl+Alt+F9</t>
  </si>
  <si>
    <t>{ "_t" : "BH.oM.Structure.Loads.Loadcase", "BHoM_Guid" : "d7869c88-52a5-4627-814f-a491ccbbe13f", "Name" : "Self-Weight", "Tags" : [], "CustomData" : { }, "Nature" : "Dead", "Number" : 1 }</t>
  </si>
  <si>
    <t>{ "_t" : "BH.oM.Structure.Loads.Loadcase", "BHoM_Guid" : "f9fdac07-a30e-429b-a4a9-514f52aba683", "Name" : "SDL", "Tags" : [], "CustomData" : { }, "Nature" : "Dead", "Number" : 2 }</t>
  </si>
  <si>
    <t>{ "_t" : "BH.oM.Structure.Loads.Loadcase", "BHoM_Guid" : "ac299599-0f0c-4233-b9d3-aa8b17d549a9", "Name" : "Live", "Tags" : [], "CustomData" : { }, "Nature" : "Live", "Number" : 3 }</t>
  </si>
  <si>
    <t>{ "_t" : "BH.oM.Structure.Loads.Loadcase", "BHoM_Guid" : "c71e2a91-7ac9-49b8-a6b7-81de9c779af7", "Name" : "Snow", "Tags" : [], "CustomData" : { }, "Nature" : "Snow", "Number" : 4 }</t>
  </si>
  <si>
    <t>{ "_t" : "BH.oM.Structure.Loads.Loadcase", "BHoM_Guid" : "c02b7b1f-fb7d-4eae-8128-1ce2a6b3fcfd", "Name" : "Wind East", "Tags" : [], "CustomData" : { }, "Nature" : "Wind", "Number" : 5 }</t>
  </si>
  <si>
    <t>{ "_t" : "BH.oM.Structure.Loads.Loadcase", "BHoM_Guid" : "9cbbcf58-8562-4d3b-a574-35b16c49462b", "Name" : "Wind West", "Tags" : [], "CustomData" : { }, "Nature" : "Wind", "Number" : 6 }</t>
  </si>
  <si>
    <t>{ "_t" : "BH.oM.Structure.Loads.GravityLoad", "BHoM_Guid" : "6f214b05-d42c-4269-b7b9-44f38500a6e1", "Name" : "Self Weight All", "Tags" : [], "CustomData" : { }, "Loadcase" : { "_t" : "BH.oM.Structure.Loads.Loadcase", "BHoM_Guid" : "d7869c88-52a5-4627-814f-a491ccbbe13f", "Name" : "Self-Weight", "Tags" : [], "CustomData" : { }, "Nature" : "Dead", "Number" : 1 }, "Objects" : { "_t" : "BH.oM.Base.BHoMGroup`1[[BH.oM.Base.BHoMObject, BHoM, Version=1.0.0.0, Culture=neutral, PublicKeyToken=null]], BHoM, Version=1.0.0.0, Culture=neutral, PublicKeyToken=null", "BHoM_Guid" : "6cc93860-b016-4d8a-aeb4-a651c469d529", "Name" : "Self Weight All", "Tags" : [], "CustomData" : { }, "Elements" : [] }, "Axis" : "Global", "Projected" : false, "GravityDirection" : { "_t" : "BH.oM.Geometry.Vector", "X" : 0.0, "Y" : 0.0, "Z" : -1.0 } }</t>
  </si>
  <si>
    <t>{ "_t" : "BH.oM.Structure.Loads.GravityLoad", "BHoM_Guid" : "a665abc1-ec3c-4f7c-b015-5fd76432b0e8", "Name" : "Self Weight Extra", "Tags" : [], "CustomData" : { }, "Loadcase" : { "_t" : "BH.oM.Structure.Loads.Loadcase", "BHoM_Guid" : "d7869c88-52a5-4627-814f-a491ccbbe13f", "Name" : "Self-Weight", "Tags" : [], "CustomData" : { }, "Nature" : "Dead", "Number" : 1 }, "Objects" : { "_t" : "BH.oM.Base.BHoMGroup`1[[BH.oM.Base.BHoMObject, BHoM, Version=1.0.0.0, Culture=neutral, PublicKeyToken=null]], BHoM, Version=1.0.0.0, Culture=neutral, PublicKeyToken=null", "BHoM_Guid" : "9d3145af-e1ec-47bd-b863-8f77bf1e344e", "Name" : "Self Weight Extra", "Tags" : [], "CustomData" : { }, "Elements" : [] }, "Axis" : "Global", "Projected" : false, "GravityDirection" : { "_t" : "BH.oM.Geometry.Vector", "X" : 0.0, "Y" : 0.0, "Z" : -0.14999999999999999 } }</t>
  </si>
  <si>
    <t>{ "_t" : "BH.oM.Structure.Loads.BarUniformlyDistributedLoad", "BHoM_Guid" : "79094aa6-f054-43f8-b6ed-bcf374ce3f73", "Name" : "Superimposed Dead Load 1", "Tags" : [], "CustomData" : { }, "Loadcase" : { "_t" : "BH.oM.Structure.Loads.Loadcase", "BHoM_Guid" : "f9fdac07-a30e-429b-a4a9-514f52aba683", "Name" : "SDL", "Tags" : [], "CustomData" : { }, "Nature" : "Dead", "Number" : 2 }, "Objects" : { "_t" : "BH.oM.Base.BHoMGroup`1[[BH.oM.Structure.Elements.Bar, Structure_oM, Version=1.0.0.0, Culture=neutral, PublicKeyToken=null]], BHoM, Version=1.0.0.0, Culture=neutral, PublicKeyToken=null", "BHoM_Guid" : "ec2de2a0-d3c7-49c5-86c4-21057eb7f24e", "Name" : "Superimposed Dead Load 1", "Tags" : [], "CustomData" : { }, "Elements" : [] }, "Axis" : "Global", "Projected" : false, "Force" : { "_t" : "BH.oM.Geometry.Vector", "X" : 0.0, "Y" : 0.0, "Z" : -1000.0 }, "Moment" : { "_t" : "BH.oM.Geometry.Vector", "X" : 0.0, "Y" : 0.0, "Z" : 0.0 } }</t>
  </si>
  <si>
    <t>{ "_t" : "BH.oM.Structure.Loads.PointForce", "BHoM_Guid" : "2f2415c5-8478-4eac-a977-ba172c8f255d", "Name" : "Superimposed Dead Load 2", "Tags" : [], "CustomData" : { }, "Loadcase" : { "_t" : "BH.oM.Structure.Loads.Loadcase", "BHoM_Guid" : "f9fdac07-a30e-429b-a4a9-514f52aba683", "Name" : "SDL", "Tags" : [], "CustomData" : { }, "Nature" : "Dead", "Number" : 2 }, "Objects" : { "_t" : "BH.oM.Base.BHoMGroup`1[[BH.oM.Structure.Elements.Node, Structure_oM, Version=1.0.0.0, Culture=neutral, PublicKeyToken=null]], BHoM, Version=1.0.0.0, Culture=neutral, PublicKeyToken=null", "BHoM_Guid" : "810e9223-1a58-4353-9f74-8f774b273924", "Name" : "Superimposed Dead Load 2", "Tags" : [], "CustomData" : { }, "Elements" : [] }, "Axis" : "Global", "Projected" : false, "Force" : { "_t" : "BH.oM.Geometry.Vector", "X" : 0.0, "Y" : 0.0, "Z" : -2000.0 }, "Moment" : { "_t" : "BH.oM.Geometry.Vector", "X" : 0.0, "Y" : 0.0, "Z" : 0.0 } }</t>
  </si>
  <si>
    <t>{ "_t" : "BH.oM.Structure.Loads.BarUniformlyDistributedLoad", "BHoM_Guid" : "771bf66b-4a72-42db-bdaa-5ac7375f9214", "Name" : "Live Load", "Tags" : [], "CustomData" : { }, "Loadcase" : { "_t" : "BH.oM.Structure.Loads.Loadcase", "BHoM_Guid" : "ac299599-0f0c-4233-b9d3-aa8b17d549a9", "Name" : "Live", "Tags" : [], "CustomData" : { }, "Nature" : "Live", "Number" : 3 }, "Objects" : { "_t" : "BH.oM.Base.BHoMGroup`1[[BH.oM.Structure.Elements.Bar, Structure_oM, Version=1.0.0.0, Culture=neutral, PublicKeyToken=null]], BHoM, Version=1.0.0.0, Culture=neutral, PublicKeyToken=null", "BHoM_Guid" : "ab071729-9467-48b0-ab84-013569e3c6b1", "Name" : "Live Load", "Tags" : [], "CustomData" : { }, "Elements" : [] }, "Axis" : "Global", "Projected" : false, "Force" : { "_t" : "BH.oM.Geometry.Vector", "X" : 0.0, "Y" : 0.0, "Z" : -3000.0 }, "Moment" : { "_t" : "BH.oM.Geometry.Vector", "X" : 0.0, "Y" : 0.0, "Z" : 0.0 } }</t>
  </si>
  <si>
    <t>{ "_t" : "BH.oM.Structure.Loads.AreaUniformalyDistributedLoad", "BHoM_Guid" : "52bc90db-9f3a-4452-8c76-4471f33a2309", "Name" : "Snow Load", "Tags" : [], "CustomData" : { }, "Loadcase" : { "_t" : "BH.oM.Structure.Loads.Loadcase", "BHoM_Guid" : "c71e2a91-7ac9-49b8-a6b7-81de9c779af7", "Name" : "Snow", "Tags" : [], "CustomData" : { }, "Nature" : "Snow", "Number" : 4 }, "Objects" : { "_t" : "BH.oM.Base.BHoMGroup`1[[BH.oM.Structure.Elements.IAreaElement, Structure_oM, Version=1.0.0.0, Culture=neutral, PublicKeyToken=null]], BHoM, Version=1.0.0.0, Culture=neutral, PublicKeyToken=null", "BHoM_Guid" : "04ba52d3-a6c9-4161-b853-aa795df9a5ad", "Name" : "Snow Load", "Tags" : [], "CustomData" : { }, "Elements" : [] }, "Axis" : "Global", "Projected" : true, "Pressure" : { "_t" : "BH.oM.Geometry.Vector", "X" : 0.0, "Y" : 0.0, "Z" : -4000.0 } }</t>
  </si>
  <si>
    <t>{ "_t" : "BH.oM.Structure.Loads.AreaUniformalyDistributedLoad", "BHoM_Guid" : "20cb6c72-8af1-422c-8bdc-c8d08415be65", "Name" : "Wind East", "Tags" : [], "CustomData" : { }, "Loadcase" : { "_t" : "BH.oM.Structure.Loads.Loadcase", "BHoM_Guid" : "c02b7b1f-fb7d-4eae-8128-1ce2a6b3fcfd", "Name" : "Wind East", "Tags" : [], "CustomData" : { }, "Nature" : "Wind", "Number" : 5 }, "Objects" : { "_t" : "BH.oM.Base.BHoMGroup`1[[BH.oM.Structure.Elements.IAreaElement, Structure_oM, Version=1.0.0.0, Culture=neutral, PublicKeyToken=null]], BHoM, Version=1.0.0.0, Culture=neutral, PublicKeyToken=null", "BHoM_Guid" : "604a626b-49c3-401a-8d37-8fb5a1c30a9b", "Name" : "Wind East", "Tags" : [], "CustomData" : { }, "Elements" : [] }, "Axis" : "Global", "Projected" : false, "Pressure" : { "_t" : "BH.oM.Geometry.Vector", "X" : -1000.0, "Y" : 0.0, "Z" : 0.0 } }</t>
  </si>
  <si>
    <t>{ "_t" : "BH.oM.Structure.Loads.AreaUniformalyDistributedLoad", "BHoM_Guid" : "9c3fae14-eccf-4a89-96de-eae28d73cf91", "Name" : "Wind West", "Tags" : [], "CustomData" : { }, "Loadcase" : { "_t" : "BH.oM.Structure.Loads.Loadcase", "BHoM_Guid" : "9cbbcf58-8562-4d3b-a574-35b16c49462b", "Name" : "Wind West", "Tags" : [], "CustomData" : { }, "Nature" : "Wind", "Number" : 6 }, "Objects" : { "_t" : "BH.oM.Base.BHoMGroup`1[[BH.oM.Structure.Elements.IAreaElement, Structure_oM, Version=1.0.0.0, Culture=neutral, PublicKeyToken=null]], BHoM, Version=1.0.0.0, Culture=neutral, PublicKeyToken=null", "BHoM_Guid" : "21956d90-484a-4a7c-9f1a-62f37227a91d", "Name" : "Wind West", "Tags" : [], "CustomData" : { }, "Elements" : [] }, "Axis" : "Global", "Projected" : false, "Pressure" : { "_t" : "BH.oM.Geometry.Vector", "X" : 1000.0, "Y" : 0.0, "Z" : 0.0 } }</t>
  </si>
  <si>
    <t>{ "_t" : "BH.oM.Structure.Loads.LoadCombination", "BHoM_Guid" : "9b55b667-b8ff-4df9-b807-2cb4c1846790", "Name" : "SLS Dead Load", "Tags" : [], "CustomData" : { }, "LoadCases" : [[1.0, { "_t" : "BH.oM.Structure.Loads.Loadcase", "BHoM_Guid" : "d7869c88-52a5-4627-814f-a491ccbbe13f", "Name" : "Self-Weight", "Tags" : [], "CustomData" : { }, "Nature" : "Dead", "Number" : 1 }]], "Number" : 100 }</t>
  </si>
  <si>
    <t>{ "_t" : "BH.oM.Structure.Loads.LoadCombination", "BHoM_Guid" : "a95112f2-b32c-4b34-bd1c-c993594a95ff", "Name" : "SLS Super Imposed Dead Load", "Tags" : [], "CustomData" : { }, "LoadCases" : [[1.0, { "_t" : "BH.oM.Structure.Loads.Loadcase", "BHoM_Guid" : "d7869c88-52a5-4627-814f-a491ccbbe13f", "Name" : "Self-Weight", "Tags" : [], "CustomData" : { }, "Nature" : "Dead", "Number" : 1 }], [1.0, { "_t" : "BH.oM.Structure.Loads.Loadcase", "BHoM_Guid" : "f9fdac07-a30e-429b-a4a9-514f52aba683", "Name" : "SDL", "Tags" : [], "CustomData" : { }, "Nature" : "Dead", "Number" : 2 }]], "Number" : 101 }</t>
  </si>
  <si>
    <t>{ "_t" : "BH.oM.Structure.Loads.LoadCombination", "BHoM_Guid" : "65e64157-a6ea-481e-8cc7-d6a45bc8b569", "Name" : "SLS Live Load", "Tags" : [], "CustomData" : { }, "LoadCases" : [[1.0, { "_t" : "BH.oM.Structure.Loads.Loadcase", "BHoM_Guid" : "d7869c88-52a5-4627-814f-a491ccbbe13f", "Name" : "Self-Weight", "Tags" : [], "CustomData" : { }, "Nature" : "Dead", "Number" : 1 }], [1.0, { "_t" : "BH.oM.Structure.Loads.Loadcase", "BHoM_Guid" : "f9fdac07-a30e-429b-a4a9-514f52aba683", "Name" : "SDL", "Tags" : [], "CustomData" : { }, "Nature" : "Dead", "Number" : 2 }], [1.0, { "_t" : "BH.oM.Structure.Loads.Loadcase", "BHoM_Guid" : "ac299599-0f0c-4233-b9d3-aa8b17d549a9", "Name" : "Live", "Tags" : [], "CustomData" : { }, "Nature" : "Live", "Number" : 3 }]], "Number" : 102 }</t>
  </si>
  <si>
    <t>{ "_t" : "BH.oM.Structure.Loads.LoadCombination", "BHoM_Guid" : "7f1e20a0-8b32-4c1e-96ce-990aefd1c257", "Name" : "SLS Snow Load", "Tags" : [], "CustomData" : { }, "LoadCases" : [[1.0, { "_t" : "BH.oM.Structure.Loads.Loadcase", "BHoM_Guid" : "d7869c88-52a5-4627-814f-a491ccbbe13f", "Name" : "Self-Weight", "Tags" : [], "CustomData" : { }, "Nature" : "Dead", "Number" : 1 }], [1.0, { "_t" : "BH.oM.Structure.Loads.Loadcase", "BHoM_Guid" : "f9fdac07-a30e-429b-a4a9-514f52aba683", "Name" : "SDL", "Tags" : [], "CustomData" : { }, "Nature" : "Dead", "Number" : 2 }], [1.0, { "_t" : "BH.oM.Structure.Loads.Loadcase", "BHoM_Guid" : "c71e2a91-7ac9-49b8-a6b7-81de9c779af7", "Name" : "Snow", "Tags" : [], "CustomData" : { }, "Nature" : "Snow", "Number" : 4 }]], "Number" : 103 }</t>
  </si>
  <si>
    <t>{ "_t" : "BH.oM.Structure.Loads.LoadCombination", "BHoM_Guid" : "2c0f8a4c-bd73-41ac-9424-0dce219a953c", "Name" : "SLS Wind East", "Tags" : [], "CustomData" : { }, "LoadCases" : [[1.0, { "_t" : "BH.oM.Structure.Loads.Loadcase", "BHoM_Guid" : "d7869c88-52a5-4627-814f-a491ccbbe13f", "Name" : "Self-Weight", "Tags" : [], "CustomData" : { }, "Nature" : "Dead", "Number" : 1 }], [1.0, { "_t" : "BH.oM.Structure.Loads.Loadcase", "BHoM_Guid" : "f9fdac07-a30e-429b-a4a9-514f52aba683", "Name" : "SDL", "Tags" : [], "CustomData" : { }, "Nature" : "Dead", "Number" : 2 }], [1.0, { "_t" : "BH.oM.Structure.Loads.Loadcase", "BHoM_Guid" : "c02b7b1f-fb7d-4eae-8128-1ce2a6b3fcfd", "Name" : "Wind East", "Tags" : [], "CustomData" : { }, "Nature" : "Wind", "Number" : 5 }]], "Number" : 104 }</t>
  </si>
  <si>
    <t>{ "_t" : "BH.oM.Structure.Loads.LoadCombination", "BHoM_Guid" : "57748cd8-2025-4fce-b8c7-13769ecd97f7", "Name" : "SLS Wind West", "Tags" : [], "CustomData" : { }, "LoadCases" : [[1.0, { "_t" : "BH.oM.Structure.Loads.Loadcase", "BHoM_Guid" : "d7869c88-52a5-4627-814f-a491ccbbe13f", "Name" : "Self-Weight", "Tags" : [], "CustomData" : { }, "Nature" : "Dead", "Number" : 1 }], [1.0, { "_t" : "BH.oM.Structure.Loads.Loadcase", "BHoM_Guid" : "f9fdac07-a30e-429b-a4a9-514f52aba683", "Name" : "SDL", "Tags" : [], "CustomData" : { }, "Nature" : "Dead", "Number" : 2 }], [1.0, { "_t" : "BH.oM.Structure.Loads.Loadcase", "BHoM_Guid" : "9cbbcf58-8562-4d3b-a574-35b16c49462b", "Name" : "Wind West", "Tags" : [], "CustomData" : { }, "Nature" : "Wind", "Number" : 6 }]], "Number" : 105 }</t>
  </si>
  <si>
    <t>{ "_t" : "BH.oM.Structure.Loads.LoadCombination", "BHoM_Guid" : "3e9f6206-9a94-4a88-98bf-3c1b89ca5855", "Name" : "ULS Dead Load", "Tags" : [], "CustomData" : { }, "LoadCases" : [[1.3999999999999999, { "_t" : "BH.oM.Structure.Loads.Loadcase", "BHoM_Guid" : "d7869c88-52a5-4627-814f-a491ccbbe13f", "Name" : "Self-Weight", "Tags" : [], "CustomData" : { }, "Nature" : "Dead", "Number" : 1 }]], "Number" : 200 }</t>
  </si>
  <si>
    <t>{ "_t" : "BH.oM.Structure.Loads.LoadCombination", "BHoM_Guid" : "3dc37042-d4f6-469e-a0ee-d6ccddbc7ee9", "Name" : "ULS Super Imposed Dead Load", "Tags" : [], "CustomData" : { }, "LoadCases" : [[1.3999999999999999, { "_t" : "BH.oM.Structure.Loads.Loadcase", "BHoM_Guid" : "d7869c88-52a5-4627-814f-a491ccbbe13f", "Name" : "Self-Weight", "Tags" : [], "CustomData" : { }, "Nature" : "Dead", "Number" : 1 }], [1.3999999999999999, { "_t" : "BH.oM.Structure.Loads.Loadcase", "BHoM_Guid" : "f9fdac07-a30e-429b-a4a9-514f52aba683", "Name" : "SDL", "Tags" : [], "CustomData" : { }, "Nature" : "Dead", "Number" : 2 }]], "Number" : 201 }</t>
  </si>
  <si>
    <t>{ "_t" : "BH.oM.Structure.Loads.LoadCombination", "BHoM_Guid" : "14c6cbb2-a791-49cf-9161-dfc1a24c802d", "Name" : "ULS Live Load", "Tags" : [], "CustomData" : { }, "LoadCases" : [[1.3999999999999999, { "_t" : "BH.oM.Structure.Loads.Loadcase", "BHoM_Guid" : "d7869c88-52a5-4627-814f-a491ccbbe13f", "Name" : "Self-Weight", "Tags" : [], "CustomData" : { }, "Nature" : "Dead", "Number" : 1 }], [1.3999999999999999, { "_t" : "BH.oM.Structure.Loads.Loadcase", "BHoM_Guid" : "f9fdac07-a30e-429b-a4a9-514f52aba683", "Name" : "SDL", "Tags" : [], "CustomData" : { }, "Nature" : "Dead", "Number" : 2 }], [1.6000000000000001, { "_t" : "BH.oM.Structure.Loads.Loadcase", "BHoM_Guid" : "ac299599-0f0c-4233-b9d3-aa8b17d549a9", "Name" : "Live", "Tags" : [], "CustomData" : { }, "Nature" : "Live", "Number" : 3 }]], "Number" : 202 }</t>
  </si>
  <si>
    <t>{ "_t" : "BH.oM.Structure.Loads.LoadCombination", "BHoM_Guid" : "3043b6fa-3cfe-4dc4-b44f-b89cf8727e7b", "Name" : "ULS Snow Load", "Tags" : [], "CustomData" : { }, "LoadCases" : [[1.3999999999999999, { "_t" : "BH.oM.Structure.Loads.Loadcase", "BHoM_Guid" : "d7869c88-52a5-4627-814f-a491ccbbe13f", "Name" : "Self-Weight", "Tags" : [], "CustomData" : { }, "Nature" : "Dead", "Number" : 1 }], [1.3999999999999999, { "_t" : "BH.oM.Structure.Loads.Loadcase", "BHoM_Guid" : "f9fdac07-a30e-429b-a4a9-514f52aba683", "Name" : "SDL", "Tags" : [], "CustomData" : { }, "Nature" : "Dead", "Number" : 2 }], [1.6000000000000001, { "_t" : "BH.oM.Structure.Loads.Loadcase", "BHoM_Guid" : "c71e2a91-7ac9-49b8-a6b7-81de9c779af7", "Name" : "Snow", "Tags" : [], "CustomData" : { }, "Nature" : "Snow", "Number" : 4 }]], "Number" : 203 }</t>
  </si>
  <si>
    <t>{ "_t" : "BH.oM.Structure.Loads.LoadCombination", "BHoM_Guid" : "e3ac6d62-b51b-4e93-ad07-34865a544391", "Name" : "ULS Wind East", "Tags" : [], "CustomData" : { }, "LoadCases" : [[1.3999999999999999, { "_t" : "BH.oM.Structure.Loads.Loadcase", "BHoM_Guid" : "d7869c88-52a5-4627-814f-a491ccbbe13f", "Name" : "Self-Weight", "Tags" : [], "CustomData" : { }, "Nature" : "Dead", "Number" : 1 }], [1.3999999999999999, { "_t" : "BH.oM.Structure.Loads.Loadcase", "BHoM_Guid" : "f9fdac07-a30e-429b-a4a9-514f52aba683", "Name" : "SDL", "Tags" : [], "CustomData" : { }, "Nature" : "Dead", "Number" : 2 }], [1.6000000000000001, { "_t" : "BH.oM.Structure.Loads.Loadcase", "BHoM_Guid" : "c02b7b1f-fb7d-4eae-8128-1ce2a6b3fcfd", "Name" : "Wind East", "Tags" : [], "CustomData" : { }, "Nature" : "Wind", "Number" : 5 }]], "Number" : 204 }</t>
  </si>
  <si>
    <t>{ "_t" : "BH.oM.Structure.Loads.LoadCombination", "BHoM_Guid" : "309d9d69-9df4-49d2-83dd-9f9b7e7bc84f", "Name" : "ULS Wind West", "Tags" : [], "CustomData" : { }, "LoadCases" : [[1.3999999999999999, { "_t" : "BH.oM.Structure.Loads.Loadcase", "BHoM_Guid" : "d7869c88-52a5-4627-814f-a491ccbbe13f", "Name" : "Self-Weight", "Tags" : [], "CustomData" : { }, "Nature" : "Dead", "Number" : 1 }], [1.3999999999999999, { "_t" : "BH.oM.Structure.Loads.Loadcase", "BHoM_Guid" : "f9fdac07-a30e-429b-a4a9-514f52aba683", "Name" : "SDL", "Tags" : [], "CustomData" : { }, "Nature" : "Dead", "Number" : 2 }], [1.6000000000000001, { "_t" : "BH.oM.Structure.Loads.Loadcase", "BHoM_Guid" : "9cbbcf58-8562-4d3b-a574-35b16c49462b", "Name" : "Wind West", "Tags" : [], "CustomData" : { }, "Nature" : "Wind", "Number" : 6 }]], "Number" : 205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</si>
</sst>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5"/>
      <color theme="1"/>
      <name val="Segoe UI"/>
      <family val="2"/>
    </font>
    <font>
      <sz val="10"/>
      <color theme="1"/>
      <name val="Segoe UI"/>
      <family val="2"/>
    </font>
    <font>
      <sz val="8"/>
      <color indexed="81"/>
      <name val="Tahoma"/>
      <charset val="1"/>
    </font>
    <font>
      <sz val="1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4" borderId="12" applyNumberFormat="0" applyFont="0" applyAlignment="0" applyProtection="0"/>
  </cellStyleXfs>
  <cellXfs count="76">
    <xf numFmtId="0" fontId="0" fillId="0" borderId="0" xfId="0"/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3" borderId="1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5" borderId="9" xfId="0" applyFill="1" applyBorder="1"/>
    <xf numFmtId="0" fontId="0" fillId="5" borderId="10" xfId="0" applyFill="1" applyBorder="1"/>
    <xf numFmtId="0" fontId="0" fillId="3" borderId="2" xfId="0" applyFill="1" applyBorder="1"/>
    <xf numFmtId="0" fontId="0" fillId="3" borderId="5" xfId="0" applyFill="1" applyBorder="1"/>
    <xf numFmtId="0" fontId="0" fillId="5" borderId="0" xfId="0" applyFill="1" applyBorder="1"/>
    <xf numFmtId="0" fontId="0" fillId="5" borderId="2" xfId="0" applyFill="1" applyBorder="1"/>
    <xf numFmtId="0" fontId="0" fillId="6" borderId="9" xfId="0" applyFill="1" applyBorder="1"/>
    <xf numFmtId="0" fontId="0" fillId="6" borderId="0" xfId="0" applyFill="1" applyBorder="1"/>
    <xf numFmtId="0" fontId="5" fillId="2" borderId="1" xfId="0" applyFont="1" applyFill="1" applyBorder="1"/>
    <xf numFmtId="0" fontId="5" fillId="2" borderId="0" xfId="0" applyFont="1" applyFill="1" applyBorder="1"/>
    <xf numFmtId="0" fontId="5" fillId="2" borderId="2" xfId="0" applyFont="1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0" xfId="0" applyFill="1"/>
    <xf numFmtId="0" fontId="5" fillId="7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1" fillId="5" borderId="13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6" borderId="9" xfId="0" applyFont="1" applyFill="1" applyBorder="1" applyAlignment="1">
      <alignment textRotation="90"/>
    </xf>
    <xf numFmtId="0" fontId="1" fillId="5" borderId="9" xfId="0" applyFont="1" applyFill="1" applyBorder="1" applyAlignment="1">
      <alignment textRotation="90"/>
    </xf>
    <xf numFmtId="0" fontId="0" fillId="6" borderId="0" xfId="0" applyFont="1" applyFill="1" applyBorder="1" applyAlignment="1">
      <alignment textRotation="90"/>
    </xf>
    <xf numFmtId="0" fontId="0" fillId="5" borderId="0" xfId="0" applyFont="1" applyFill="1" applyBorder="1" applyAlignment="1">
      <alignment textRotation="90"/>
    </xf>
    <xf numFmtId="0" fontId="1" fillId="5" borderId="23" xfId="0" applyFont="1" applyFill="1" applyBorder="1" applyAlignment="1">
      <alignment horizontal="center"/>
    </xf>
    <xf numFmtId="0" fontId="1" fillId="5" borderId="25" xfId="0" applyFont="1" applyFill="1" applyBorder="1"/>
    <xf numFmtId="0" fontId="1" fillId="5" borderId="26" xfId="0" applyFont="1" applyFill="1" applyBorder="1"/>
    <xf numFmtId="0" fontId="1" fillId="5" borderId="27" xfId="0" applyFont="1" applyFill="1" applyBorder="1"/>
    <xf numFmtId="0" fontId="2" fillId="5" borderId="0" xfId="0" applyFont="1" applyFill="1" applyBorder="1"/>
    <xf numFmtId="0" fontId="0" fillId="3" borderId="28" xfId="0" applyFill="1" applyBorder="1"/>
    <xf numFmtId="0" fontId="0" fillId="3" borderId="29" xfId="0" applyFill="1" applyBorder="1"/>
    <xf numFmtId="0" fontId="0" fillId="2" borderId="29" xfId="0" applyFill="1" applyBorder="1"/>
    <xf numFmtId="0" fontId="0" fillId="3" borderId="30" xfId="0" applyFill="1" applyBorder="1"/>
    <xf numFmtId="0" fontId="2" fillId="6" borderId="0" xfId="0" applyFont="1" applyFill="1" applyBorder="1"/>
    <xf numFmtId="0" fontId="1" fillId="6" borderId="8" xfId="0" applyFont="1" applyFill="1" applyBorder="1" applyAlignment="1">
      <alignment textRotation="90"/>
    </xf>
    <xf numFmtId="0" fontId="0" fillId="6" borderId="1" xfId="0" applyFont="1" applyFill="1" applyBorder="1" applyAlignment="1">
      <alignment textRotation="90"/>
    </xf>
    <xf numFmtId="0" fontId="1" fillId="5" borderId="24" xfId="0" applyFont="1" applyFill="1" applyBorder="1"/>
    <xf numFmtId="0" fontId="1" fillId="5" borderId="10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0" fillId="4" borderId="31" xfId="1" applyFont="1" applyBorder="1" applyAlignment="1">
      <alignment horizontal="center" wrapText="1"/>
    </xf>
    <xf numFmtId="0" fontId="0" fillId="4" borderId="0" xfId="1" applyFont="1" applyBorder="1" applyAlignment="1">
      <alignment horizontal="center" wrapText="1"/>
    </xf>
    <xf numFmtId="0" fontId="0" fillId="4" borderId="32" xfId="1" applyFont="1" applyBorder="1" applyAlignment="1">
      <alignment horizontal="center" wrapText="1"/>
    </xf>
    <xf numFmtId="0" fontId="0" fillId="4" borderId="4" xfId="1" applyFont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defaultRowHeight="14.2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  <row r="5" spans="1:1" x14ac:dyDescent="0.25">
      <c r="A5" t="s">
        <v>73</v>
      </c>
    </row>
    <row r="6" spans="1:1" x14ac:dyDescent="0.25">
      <c r="A6" t="s">
        <v>74</v>
      </c>
    </row>
    <row r="7" spans="1:1" x14ac:dyDescent="0.25">
      <c r="A7" t="s">
        <v>75</v>
      </c>
    </row>
    <row r="8" spans="1:1" x14ac:dyDescent="0.25">
      <c r="A8" t="s">
        <v>76</v>
      </c>
    </row>
    <row r="9" spans="1:1" x14ac:dyDescent="0.25">
      <c r="A9" t="s">
        <v>77</v>
      </c>
    </row>
    <row r="10" spans="1:1" x14ac:dyDescent="0.25">
      <c r="A10" t="s">
        <v>78</v>
      </c>
    </row>
    <row r="11" spans="1:1" x14ac:dyDescent="0.25">
      <c r="A11" t="s">
        <v>79</v>
      </c>
    </row>
    <row r="12" spans="1:1" x14ac:dyDescent="0.25">
      <c r="A12" t="s">
        <v>80</v>
      </c>
    </row>
    <row r="13" spans="1:1" x14ac:dyDescent="0.25">
      <c r="A13" t="s">
        <v>81</v>
      </c>
    </row>
    <row r="14" spans="1:1" x14ac:dyDescent="0.25">
      <c r="A14" t="s">
        <v>82</v>
      </c>
    </row>
    <row r="15" spans="1:1" x14ac:dyDescent="0.25">
      <c r="A15" t="s">
        <v>83</v>
      </c>
    </row>
    <row r="16" spans="1:1" x14ac:dyDescent="0.25">
      <c r="A16" t="s">
        <v>84</v>
      </c>
    </row>
    <row r="17" spans="1:1" x14ac:dyDescent="0.25">
      <c r="A17" t="s">
        <v>85</v>
      </c>
    </row>
    <row r="18" spans="1:1" x14ac:dyDescent="0.25">
      <c r="A18" t="s">
        <v>86</v>
      </c>
    </row>
    <row r="19" spans="1:1" x14ac:dyDescent="0.25">
      <c r="A19" t="s">
        <v>87</v>
      </c>
    </row>
    <row r="20" spans="1:1" x14ac:dyDescent="0.25">
      <c r="A20" t="s">
        <v>88</v>
      </c>
    </row>
    <row r="21" spans="1:1" x14ac:dyDescent="0.25">
      <c r="A21" t="s">
        <v>89</v>
      </c>
    </row>
    <row r="22" spans="1:1" x14ac:dyDescent="0.25">
      <c r="A22" t="s">
        <v>90</v>
      </c>
    </row>
    <row r="23" spans="1:1" x14ac:dyDescent="0.25">
      <c r="A23" t="s">
        <v>91</v>
      </c>
    </row>
    <row r="24" spans="1:1" x14ac:dyDescent="0.25">
      <c r="A24" t="s">
        <v>92</v>
      </c>
    </row>
    <row r="25" spans="1:1" x14ac:dyDescent="0.25">
      <c r="A25" t="s">
        <v>93</v>
      </c>
    </row>
    <row r="26" spans="1:1" x14ac:dyDescent="0.25">
      <c r="A26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tabSelected="1" workbookViewId="0">
      <selection activeCell="C11" sqref="C11"/>
    </sheetView>
  </sheetViews>
  <sheetFormatPr defaultRowHeight="14.25" x14ac:dyDescent="0.25"/>
  <cols>
    <col min="1" max="1" width="3.28515625" customWidth="1"/>
    <col min="3" max="3" width="36.85546875" customWidth="1"/>
    <col min="5" max="5" width="23.7109375" customWidth="1"/>
    <col min="7" max="7" width="11.7109375" bestFit="1" customWidth="1"/>
  </cols>
  <sheetData>
    <row r="1" spans="2:7" ht="15" thickBot="1" x14ac:dyDescent="0.3"/>
    <row r="2" spans="2:7" x14ac:dyDescent="0.25">
      <c r="B2" s="43" t="s">
        <v>0</v>
      </c>
      <c r="C2" s="44" t="s">
        <v>7</v>
      </c>
      <c r="D2" s="44" t="s">
        <v>9</v>
      </c>
      <c r="E2" s="50" t="s">
        <v>16</v>
      </c>
      <c r="G2" s="37" t="s">
        <v>10</v>
      </c>
    </row>
    <row r="3" spans="2:7" x14ac:dyDescent="0.25">
      <c r="B3" s="10">
        <v>1</v>
      </c>
      <c r="C3" s="9" t="s">
        <v>1</v>
      </c>
      <c r="D3" s="9" t="s">
        <v>8</v>
      </c>
      <c r="E3" s="11" t="str">
        <f>_xll.Create.Structure.Loadcase?by_String_Int32_LoadNature(C3,B3,D3)</f>
        <v>Loadcase [iJyG16VS]</v>
      </c>
      <c r="G3" s="1" t="s">
        <v>8</v>
      </c>
    </row>
    <row r="4" spans="2:7" x14ac:dyDescent="0.25">
      <c r="B4" s="33">
        <v>2</v>
      </c>
      <c r="C4" s="29" t="s">
        <v>2</v>
      </c>
      <c r="D4" s="29" t="s">
        <v>8</v>
      </c>
      <c r="E4" s="34" t="str">
        <f>_xll.Create.Structure.Loadcase?by_String_Int32_LoadNature(C4,B4,D4)</f>
        <v>Loadcase [B6z9+Q6j]</v>
      </c>
      <c r="G4" s="4" t="s">
        <v>3</v>
      </c>
    </row>
    <row r="5" spans="2:7" x14ac:dyDescent="0.25">
      <c r="B5" s="10">
        <v>3</v>
      </c>
      <c r="C5" s="9" t="s">
        <v>3</v>
      </c>
      <c r="D5" s="9" t="s">
        <v>3</v>
      </c>
      <c r="E5" s="11" t="str">
        <f>_xll.Create.Structure.Loadcase?by_String_Int32_LoadNature(C5,B5,D5)</f>
        <v>Loadcase [mZUprAwP]</v>
      </c>
      <c r="G5" s="1" t="s">
        <v>4</v>
      </c>
    </row>
    <row r="6" spans="2:7" x14ac:dyDescent="0.25">
      <c r="B6" s="33">
        <v>4</v>
      </c>
      <c r="C6" s="29" t="s">
        <v>4</v>
      </c>
      <c r="D6" s="29" t="s">
        <v>4</v>
      </c>
      <c r="E6" s="34" t="str">
        <f>_xll.Create.Structure.Loadcase?by_String_Int32_LoadNature(C6,B6,D6)</f>
        <v>Loadcase [kSoex8l6]</v>
      </c>
      <c r="G6" s="4" t="s">
        <v>11</v>
      </c>
    </row>
    <row r="7" spans="2:7" x14ac:dyDescent="0.25">
      <c r="B7" s="10">
        <v>5</v>
      </c>
      <c r="C7" s="9" t="s">
        <v>5</v>
      </c>
      <c r="D7" s="9" t="s">
        <v>11</v>
      </c>
      <c r="E7" s="11" t="str">
        <f>_xll.Create.Structure.Loadcase?by_String_Int32_LoadNature(C7,B7,D7)</f>
        <v>Loadcase [H3srwH37]</v>
      </c>
      <c r="G7" s="1" t="s">
        <v>12</v>
      </c>
    </row>
    <row r="8" spans="2:7" x14ac:dyDescent="0.25">
      <c r="B8" s="33">
        <v>6</v>
      </c>
      <c r="C8" s="29" t="s">
        <v>6</v>
      </c>
      <c r="D8" s="29" t="s">
        <v>11</v>
      </c>
      <c r="E8" s="34" t="str">
        <f>_xll.Create.Structure.Loadcase?by_String_Int32_LoadNature(C8,B8,D8)</f>
        <v>Loadcase [WM+7nGKF]</v>
      </c>
      <c r="G8" s="4" t="s">
        <v>13</v>
      </c>
    </row>
    <row r="9" spans="2:7" ht="15" thickBot="1" x14ac:dyDescent="0.3">
      <c r="B9" s="10"/>
      <c r="C9" s="9"/>
      <c r="D9" s="9"/>
      <c r="E9" s="11"/>
      <c r="G9" s="2" t="s">
        <v>14</v>
      </c>
    </row>
    <row r="10" spans="2:7" x14ac:dyDescent="0.25">
      <c r="B10" s="33"/>
      <c r="C10" s="29"/>
      <c r="D10" s="29"/>
      <c r="E10" s="34"/>
    </row>
    <row r="11" spans="2:7" x14ac:dyDescent="0.25">
      <c r="B11" s="10"/>
      <c r="C11" s="9"/>
      <c r="D11" s="9"/>
      <c r="E11" s="11"/>
    </row>
    <row r="12" spans="2:7" x14ac:dyDescent="0.25">
      <c r="B12" s="33"/>
      <c r="C12" s="29"/>
      <c r="D12" s="29"/>
      <c r="E12" s="34"/>
    </row>
    <row r="13" spans="2:7" x14ac:dyDescent="0.25">
      <c r="B13" s="10"/>
      <c r="C13" s="9"/>
      <c r="D13" s="9"/>
      <c r="E13" s="11"/>
    </row>
    <row r="14" spans="2:7" x14ac:dyDescent="0.25">
      <c r="B14" s="33"/>
      <c r="C14" s="29"/>
      <c r="D14" s="29"/>
      <c r="E14" s="34"/>
    </row>
    <row r="15" spans="2:7" x14ac:dyDescent="0.25">
      <c r="B15" s="10"/>
      <c r="C15" s="9"/>
      <c r="D15" s="9"/>
      <c r="E15" s="11"/>
    </row>
    <row r="16" spans="2:7" x14ac:dyDescent="0.25">
      <c r="B16" s="33"/>
      <c r="C16" s="29"/>
      <c r="D16" s="29"/>
      <c r="E16" s="34"/>
    </row>
    <row r="17" spans="2:5" x14ac:dyDescent="0.25">
      <c r="B17" s="10"/>
      <c r="C17" s="9"/>
      <c r="D17" s="9"/>
      <c r="E17" s="11"/>
    </row>
    <row r="18" spans="2:5" x14ac:dyDescent="0.25">
      <c r="B18" s="33"/>
      <c r="C18" s="29"/>
      <c r="D18" s="29"/>
      <c r="E18" s="34"/>
    </row>
    <row r="19" spans="2:5" x14ac:dyDescent="0.25">
      <c r="B19" s="10"/>
      <c r="C19" s="9"/>
      <c r="D19" s="9"/>
      <c r="E19" s="11"/>
    </row>
    <row r="20" spans="2:5" x14ac:dyDescent="0.25">
      <c r="B20" s="33"/>
      <c r="C20" s="29"/>
      <c r="D20" s="29"/>
      <c r="E20" s="34"/>
    </row>
    <row r="21" spans="2:5" x14ac:dyDescent="0.25">
      <c r="B21" s="10"/>
      <c r="C21" s="9"/>
      <c r="D21" s="9"/>
      <c r="E21" s="11"/>
    </row>
    <row r="22" spans="2:5" ht="15" thickBot="1" x14ac:dyDescent="0.3">
      <c r="B22" s="35"/>
      <c r="C22" s="30"/>
      <c r="D22" s="30"/>
      <c r="E22" s="36"/>
    </row>
  </sheetData>
  <dataValidations count="1">
    <dataValidation type="list" allowBlank="1" showInputMessage="1" showErrorMessage="1" sqref="D3:D8">
      <formula1>$G$3:$G$9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1"/>
  <sheetViews>
    <sheetView workbookViewId="0">
      <selection activeCell="P7" sqref="P7"/>
    </sheetView>
  </sheetViews>
  <sheetFormatPr defaultRowHeight="14.25" x14ac:dyDescent="0.25"/>
  <cols>
    <col min="1" max="1" width="3.140625" customWidth="1"/>
    <col min="3" max="3" width="10.5703125" bestFit="1" customWidth="1"/>
    <col min="4" max="4" width="19.7109375" bestFit="1" customWidth="1"/>
    <col min="5" max="5" width="15.85546875" bestFit="1" customWidth="1"/>
    <col min="12" max="12" width="24.85546875" bestFit="1" customWidth="1"/>
    <col min="15" max="15" width="10.7109375" customWidth="1"/>
    <col min="16" max="16" width="38.28515625" bestFit="1" customWidth="1"/>
    <col min="18" max="18" width="16.42578125" bestFit="1" customWidth="1"/>
  </cols>
  <sheetData>
    <row r="1" spans="2:18" ht="15" thickBot="1" x14ac:dyDescent="0.3"/>
    <row r="2" spans="2:18" ht="15" thickBot="1" x14ac:dyDescent="0.3">
      <c r="B2" s="65" t="s">
        <v>0</v>
      </c>
      <c r="C2" s="67" t="s">
        <v>15</v>
      </c>
      <c r="D2" s="67" t="s">
        <v>37</v>
      </c>
      <c r="E2" s="67" t="s">
        <v>24</v>
      </c>
      <c r="F2" s="69" t="s">
        <v>25</v>
      </c>
      <c r="G2" s="70"/>
      <c r="H2" s="70"/>
      <c r="I2" s="70"/>
      <c r="J2" s="70"/>
      <c r="K2" s="71"/>
      <c r="L2" s="67" t="s">
        <v>35</v>
      </c>
      <c r="M2" s="67" t="s">
        <v>32</v>
      </c>
      <c r="N2" s="67" t="s">
        <v>33</v>
      </c>
      <c r="O2" s="67" t="s">
        <v>38</v>
      </c>
      <c r="P2" s="63" t="s">
        <v>36</v>
      </c>
    </row>
    <row r="3" spans="2:18" x14ac:dyDescent="0.25">
      <c r="B3" s="66"/>
      <c r="C3" s="68"/>
      <c r="D3" s="68"/>
      <c r="E3" s="68"/>
      <c r="F3" s="38" t="s">
        <v>26</v>
      </c>
      <c r="G3" s="39" t="s">
        <v>27</v>
      </c>
      <c r="H3" s="39" t="s">
        <v>28</v>
      </c>
      <c r="I3" s="39" t="s">
        <v>29</v>
      </c>
      <c r="J3" s="39" t="s">
        <v>30</v>
      </c>
      <c r="K3" s="40" t="s">
        <v>31</v>
      </c>
      <c r="L3" s="68"/>
      <c r="M3" s="68"/>
      <c r="N3" s="68"/>
      <c r="O3" s="68"/>
      <c r="P3" s="64"/>
      <c r="R3" s="37" t="s">
        <v>17</v>
      </c>
    </row>
    <row r="4" spans="2:18" x14ac:dyDescent="0.25">
      <c r="B4" s="10">
        <f>IF(ISBLANK(C4),"",INDEX(Loadcases!B:B,MATCH(C4,Loadcases!C:C,0)))</f>
        <v>1</v>
      </c>
      <c r="C4" s="9" t="s">
        <v>1</v>
      </c>
      <c r="D4" s="9" t="str">
        <f>IF(ISBLANK(C4),"",VLOOKUP(C4,Loadcases!$C$3:$E$8,3,FALSE))</f>
        <v>Loadcase [iJyG16VS]</v>
      </c>
      <c r="E4" s="9" t="s">
        <v>18</v>
      </c>
      <c r="F4" s="9">
        <v>0</v>
      </c>
      <c r="G4" s="9">
        <v>0</v>
      </c>
      <c r="H4" s="9">
        <v>-1</v>
      </c>
      <c r="I4" s="9">
        <v>0</v>
      </c>
      <c r="J4" s="9">
        <v>0</v>
      </c>
      <c r="K4" s="9">
        <v>0</v>
      </c>
      <c r="L4" s="9" t="s">
        <v>40</v>
      </c>
      <c r="M4" s="9" t="s">
        <v>34</v>
      </c>
      <c r="N4" s="9" t="b">
        <v>0</v>
      </c>
      <c r="O4" s="9" t="s">
        <v>39</v>
      </c>
      <c r="P4" s="11" t="str">
        <f>IFERROR(_xll.Create.Structure.Load?by_LoadType_Loadcase_ListOfDouble_String_LoadAxis_Boolean_String(E4,D4,F4:K4,L4,M4,N4,O4),"")</f>
        <v>GravityLoad [BUshbyzU]</v>
      </c>
      <c r="R4" s="3" t="s">
        <v>18</v>
      </c>
    </row>
    <row r="5" spans="2:18" x14ac:dyDescent="0.25">
      <c r="B5" s="33">
        <f>IF(ISBLANK(C5),"",INDEX(Loadcases!B:B,MATCH(C5,Loadcases!C:C,0)))</f>
        <v>1</v>
      </c>
      <c r="C5" s="29" t="s">
        <v>1</v>
      </c>
      <c r="D5" s="29" t="str">
        <f>IF(ISBLANK(C5),"",VLOOKUP(C5,Loadcases!$C$3:$E$8,3,FALSE))</f>
        <v>Loadcase [iJyG16VS]</v>
      </c>
      <c r="E5" s="29" t="s">
        <v>18</v>
      </c>
      <c r="F5" s="29">
        <v>0</v>
      </c>
      <c r="G5" s="29">
        <v>0</v>
      </c>
      <c r="H5" s="29">
        <v>-0.15</v>
      </c>
      <c r="I5" s="29">
        <v>0</v>
      </c>
      <c r="J5" s="29">
        <v>0</v>
      </c>
      <c r="K5" s="29">
        <v>0</v>
      </c>
      <c r="L5" s="29" t="s">
        <v>41</v>
      </c>
      <c r="M5" s="29" t="s">
        <v>34</v>
      </c>
      <c r="N5" s="29" t="b">
        <v>0</v>
      </c>
      <c r="O5" s="29" t="s">
        <v>39</v>
      </c>
      <c r="P5" s="34" t="str">
        <f>IFERROR(_xll.Create.Structure.Load?by_LoadType_Loadcase_ListOfDouble_String_LoadAxis_Boolean_String(E5,D5,F5:K5,L5,M5,N5,O5),"")</f>
        <v>GravityLoad [watlpjzs]</v>
      </c>
      <c r="R5" s="4" t="s">
        <v>19</v>
      </c>
    </row>
    <row r="6" spans="2:18" x14ac:dyDescent="0.25">
      <c r="B6" s="10">
        <f>IF(ISBLANK(C6),"",INDEX(Loadcases!B:B,MATCH(C6,Loadcases!C:C,0)))</f>
        <v>2</v>
      </c>
      <c r="C6" s="9" t="s">
        <v>2</v>
      </c>
      <c r="D6" s="9" t="str">
        <f>IF(ISBLANK(C6),"",VLOOKUP(C6,Loadcases!$C$3:$E$8,3,FALSE))</f>
        <v>Loadcase [B6z9+Q6j]</v>
      </c>
      <c r="E6" s="9" t="s">
        <v>21</v>
      </c>
      <c r="F6" s="9">
        <v>0</v>
      </c>
      <c r="G6" s="9">
        <v>0</v>
      </c>
      <c r="H6" s="9">
        <v>-1</v>
      </c>
      <c r="I6" s="9">
        <v>0</v>
      </c>
      <c r="J6" s="9">
        <v>0</v>
      </c>
      <c r="K6" s="9">
        <v>0</v>
      </c>
      <c r="L6" s="9" t="s">
        <v>43</v>
      </c>
      <c r="M6" s="9" t="s">
        <v>34</v>
      </c>
      <c r="N6" s="9" t="b">
        <v>0</v>
      </c>
      <c r="O6" s="9" t="s">
        <v>42</v>
      </c>
      <c r="P6" s="11" t="str">
        <f>IFERROR(_xll.Create.Structure.Load?by_LoadType_Loadcase_ListOfDouble_String_LoadAxis_Boolean_String(E6,D6,F6:K6,L6,M6,N6,O6),"")</f>
        <v>BarUniformlyDistributedLoad [pkoJeVTw]</v>
      </c>
      <c r="R6" s="3" t="s">
        <v>20</v>
      </c>
    </row>
    <row r="7" spans="2:18" x14ac:dyDescent="0.25">
      <c r="B7" s="33">
        <f>IF(ISBLANK(C7),"",INDEX(Loadcases!B:B,MATCH(C7,Loadcases!C:C,0)))</f>
        <v>2</v>
      </c>
      <c r="C7" s="29" t="s">
        <v>2</v>
      </c>
      <c r="D7" s="29" t="str">
        <f>IF(ISBLANK(C7),"",VLOOKUP(C7,Loadcases!$C$3:$E$8,3,FALSE))</f>
        <v>Loadcase [B6z9+Q6j]</v>
      </c>
      <c r="E7" s="29" t="s">
        <v>19</v>
      </c>
      <c r="F7" s="29">
        <v>0</v>
      </c>
      <c r="G7" s="29">
        <v>0</v>
      </c>
      <c r="H7" s="29">
        <v>-2</v>
      </c>
      <c r="I7" s="29">
        <v>0</v>
      </c>
      <c r="J7" s="29">
        <v>0</v>
      </c>
      <c r="K7" s="29">
        <v>0</v>
      </c>
      <c r="L7" s="29" t="s">
        <v>44</v>
      </c>
      <c r="M7" s="29" t="s">
        <v>34</v>
      </c>
      <c r="N7" s="29" t="b">
        <v>0</v>
      </c>
      <c r="O7" s="29" t="s">
        <v>42</v>
      </c>
      <c r="P7" s="34" t="str">
        <f>IFERROR(_xll.Create.Structure.Load?by_LoadType_Loadcase_ListOfDouble_String_LoadAxis_Boolean_String(E7,D7,F7:K7,L7,M7,N7,O7),"")</f>
        <v>PointForce [xRUkL3iE]</v>
      </c>
      <c r="R7" s="4" t="s">
        <v>21</v>
      </c>
    </row>
    <row r="8" spans="2:18" x14ac:dyDescent="0.25">
      <c r="B8" s="10">
        <f>IF(ISBLANK(C8),"",INDEX(Loadcases!B:B,MATCH(C8,Loadcases!C:C,0)))</f>
        <v>3</v>
      </c>
      <c r="C8" s="9" t="s">
        <v>3</v>
      </c>
      <c r="D8" s="9" t="str">
        <f>IF(ISBLANK(C8),"",VLOOKUP(C8,Loadcases!$C$3:$E$8,3,FALSE))</f>
        <v>Loadcase [mZUprAwP]</v>
      </c>
      <c r="E8" s="9" t="s">
        <v>21</v>
      </c>
      <c r="F8" s="9">
        <v>0</v>
      </c>
      <c r="G8" s="9">
        <v>0</v>
      </c>
      <c r="H8" s="9">
        <v>-3</v>
      </c>
      <c r="I8" s="9">
        <v>0</v>
      </c>
      <c r="J8" s="9">
        <v>0</v>
      </c>
      <c r="K8" s="9">
        <v>0</v>
      </c>
      <c r="L8" s="9" t="s">
        <v>45</v>
      </c>
      <c r="M8" s="9" t="s">
        <v>34</v>
      </c>
      <c r="N8" s="9" t="b">
        <v>0</v>
      </c>
      <c r="O8" s="9" t="s">
        <v>42</v>
      </c>
      <c r="P8" s="11" t="str">
        <f>IFERROR(_xll.Create.Structure.Load?by_LoadType_Loadcase_ListOfDouble_String_LoadAxis_Boolean_String(E8,D8,F8:K8,L8,M8,N8,O8),"")</f>
        <v>BarUniformlyDistributedLoad [a/Ybd3JK]</v>
      </c>
      <c r="R8" s="3" t="s">
        <v>22</v>
      </c>
    </row>
    <row r="9" spans="2:18" ht="15" thickBot="1" x14ac:dyDescent="0.3">
      <c r="B9" s="33">
        <f>IF(ISBLANK(C9),"",INDEX(Loadcases!B:B,MATCH(C9,Loadcases!C:C,0)))</f>
        <v>4</v>
      </c>
      <c r="C9" s="29" t="s">
        <v>4</v>
      </c>
      <c r="D9" s="29" t="str">
        <f>IF(ISBLANK(C9),"",VLOOKUP(C9,Loadcases!$C$3:$E$8,3,FALSE))</f>
        <v>Loadcase [kSoex8l6]</v>
      </c>
      <c r="E9" s="29" t="s">
        <v>23</v>
      </c>
      <c r="F9" s="29">
        <v>0</v>
      </c>
      <c r="G9" s="29">
        <v>0</v>
      </c>
      <c r="H9" s="29">
        <v>-4</v>
      </c>
      <c r="I9" s="29">
        <v>0</v>
      </c>
      <c r="J9" s="29">
        <v>0</v>
      </c>
      <c r="K9" s="29">
        <v>0</v>
      </c>
      <c r="L9" s="29" t="s">
        <v>46</v>
      </c>
      <c r="M9" s="29" t="s">
        <v>34</v>
      </c>
      <c r="N9" s="29" t="b">
        <v>1</v>
      </c>
      <c r="O9" s="29" t="s">
        <v>42</v>
      </c>
      <c r="P9" s="34" t="str">
        <f>IFERROR(_xll.Create.Structure.Load?by_LoadType_Loadcase_ListOfDouble_String_LoadAxis_Boolean_String(E9,D9,F9:K9,L9,M9,N9,O9),"")</f>
        <v>AreaUniformalyDistributedLoad [25C8Ujqf]</v>
      </c>
      <c r="R9" s="5" t="s">
        <v>23</v>
      </c>
    </row>
    <row r="10" spans="2:18" x14ac:dyDescent="0.25">
      <c r="B10" s="10">
        <f>IF(ISBLANK(C10),"",INDEX(Loadcases!B:B,MATCH(C10,Loadcases!C:C,0)))</f>
        <v>5</v>
      </c>
      <c r="C10" s="9" t="s">
        <v>5</v>
      </c>
      <c r="D10" s="9" t="str">
        <f>IF(ISBLANK(C10),"",VLOOKUP(C10,Loadcases!$C$3:$E$8,3,FALSE))</f>
        <v>Loadcase [H3srwH37]</v>
      </c>
      <c r="E10" s="9" t="s">
        <v>23</v>
      </c>
      <c r="F10" s="9">
        <v>-1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 t="s">
        <v>5</v>
      </c>
      <c r="M10" s="9" t="s">
        <v>34</v>
      </c>
      <c r="N10" s="9" t="b">
        <v>0</v>
      </c>
      <c r="O10" s="9" t="s">
        <v>42</v>
      </c>
      <c r="P10" s="11" t="str">
        <f>IFERROR(_xll.Create.Structure.Load?by_LoadType_Loadcase_ListOfDouble_String_LoadAxis_Boolean_String(E10,D10,F10:K10,L10,M10,N10,O10),"")</f>
        <v>AreaUniformalyDistributedLoad [cmzLIPGK]</v>
      </c>
    </row>
    <row r="11" spans="2:18" x14ac:dyDescent="0.25">
      <c r="B11" s="33">
        <f>IF(ISBLANK(C11),"",INDEX(Loadcases!B:B,MATCH(C11,Loadcases!C:C,0)))</f>
        <v>6</v>
      </c>
      <c r="C11" s="29" t="s">
        <v>6</v>
      </c>
      <c r="D11" s="29" t="str">
        <f>IF(ISBLANK(C11),"",VLOOKUP(C11,Loadcases!$C$3:$E$8,3,FALSE))</f>
        <v>Loadcase [WM+7nGKF]</v>
      </c>
      <c r="E11" s="29" t="s">
        <v>23</v>
      </c>
      <c r="F11" s="29">
        <v>1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 t="s">
        <v>6</v>
      </c>
      <c r="M11" s="29" t="s">
        <v>34</v>
      </c>
      <c r="N11" s="29" t="b">
        <v>0</v>
      </c>
      <c r="O11" s="29" t="s">
        <v>42</v>
      </c>
      <c r="P11" s="34" t="str">
        <f>IFERROR(_xll.Create.Structure.Load?by_LoadType_Loadcase_ListOfDouble_String_LoadAxis_Boolean_String(E11,D11,F11:K11,L11,M11,N11,O11),"")</f>
        <v>AreaUniformalyDistributedLoad [FK4/nM/s]</v>
      </c>
    </row>
    <row r="12" spans="2:18" x14ac:dyDescent="0.25">
      <c r="B12" s="10" t="str">
        <f>IF(ISBLANK(C12),"",INDEX(Loadcases!B:B,MATCH(C12,Loadcases!C:C,0)))</f>
        <v/>
      </c>
      <c r="C12" s="9"/>
      <c r="D12" s="9" t="str">
        <f>IF(ISBLANK(C12),"",VLOOKUP(C12,Loadcases!$C$3:$E$8,3,FALSE))</f>
        <v/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1" t="str">
        <f>IFERROR(_xll.Create.Structure.Load?by_LoadType_Loadcase_ListOfDouble_String_LoadAxis_Boolean_String(E12,D12,F12:K12,L12,M12,N12,O12),"")</f>
        <v/>
      </c>
    </row>
    <row r="13" spans="2:18" x14ac:dyDescent="0.25">
      <c r="B13" s="33" t="str">
        <f>IF(ISBLANK(C13),"",INDEX(Loadcases!B:B,MATCH(C13,Loadcases!C:C,0)))</f>
        <v/>
      </c>
      <c r="C13" s="29"/>
      <c r="D13" s="29" t="str">
        <f>IF(ISBLANK(C13),"",VLOOKUP(C13,Loadcases!$C$3:$E$8,3,FALSE))</f>
        <v/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4" t="str">
        <f>IFERROR(_xll.Create.Structure.Load?by_LoadType_Loadcase_ListOfDouble_String_LoadAxis_Boolean_String(E13,D13,F13:K13,L13,M13,N13,O13),"")</f>
        <v/>
      </c>
    </row>
    <row r="14" spans="2:18" x14ac:dyDescent="0.25">
      <c r="B14" s="10" t="str">
        <f>IF(ISBLANK(C14),"",INDEX(Loadcases!B:B,MATCH(C14,Loadcases!C:C,0)))</f>
        <v/>
      </c>
      <c r="C14" s="9"/>
      <c r="D14" s="9" t="str">
        <f>IF(ISBLANK(C14),"",VLOOKUP(C14,Loadcases!$C$3:$E$8,3,FALSE))</f>
        <v/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1" t="str">
        <f>IFERROR(_xll.Create.Structure.Load?by_LoadType_Loadcase_ListOfDouble_String_LoadAxis_Boolean_String(E14,D14,F14:K14,L14,M14,N14,O14),"")</f>
        <v/>
      </c>
    </row>
    <row r="15" spans="2:18" x14ac:dyDescent="0.25">
      <c r="B15" s="33" t="str">
        <f>IF(ISBLANK(C15),"",INDEX(Loadcases!B:B,MATCH(C15,Loadcases!C:C,0)))</f>
        <v/>
      </c>
      <c r="C15" s="29"/>
      <c r="D15" s="29" t="str">
        <f>IF(ISBLANK(C15),"",VLOOKUP(C15,Loadcases!$C$3:$E$8,3,FALSE))</f>
        <v/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4" t="str">
        <f>IFERROR(_xll.Create.Structure.Load?by_LoadType_Loadcase_ListOfDouble_String_LoadAxis_Boolean_String(E15,D15,F15:K15,L15,M15,N15,O15),"")</f>
        <v/>
      </c>
    </row>
    <row r="16" spans="2:18" x14ac:dyDescent="0.25">
      <c r="B16" s="10" t="str">
        <f>IF(ISBLANK(C16),"",INDEX(Loadcases!B:B,MATCH(C16,Loadcases!C:C,0)))</f>
        <v/>
      </c>
      <c r="C16" s="9"/>
      <c r="D16" s="9" t="str">
        <f>IF(ISBLANK(C16),"",VLOOKUP(C16,Loadcases!$C$3:$E$8,3,FALSE))</f>
        <v/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1" t="str">
        <f>IFERROR(_xll.Create.Structure.Load?by_LoadType_Loadcase_ListOfDouble_String_LoadAxis_Boolean_String(E16,D16,F16:K16,L16,M16,N16,O16),"")</f>
        <v/>
      </c>
    </row>
    <row r="17" spans="2:16" x14ac:dyDescent="0.25">
      <c r="B17" s="33" t="str">
        <f>IF(ISBLANK(C17),"",INDEX(Loadcases!B:B,MATCH(C17,Loadcases!C:C,0)))</f>
        <v/>
      </c>
      <c r="C17" s="29"/>
      <c r="D17" s="29" t="str">
        <f>IF(ISBLANK(C17),"",VLOOKUP(C17,Loadcases!$C$3:$E$8,3,FALSE))</f>
        <v/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4" t="str">
        <f>IFERROR(_xll.Create.Structure.Load?by_LoadType_Loadcase_ListOfDouble_String_LoadAxis_Boolean_String(E17,D17,F17:K17,L17,M17,N17,O17),"")</f>
        <v/>
      </c>
    </row>
    <row r="18" spans="2:16" x14ac:dyDescent="0.25">
      <c r="B18" s="10" t="str">
        <f>IF(ISBLANK(C18),"",INDEX(Loadcases!B:B,MATCH(C18,Loadcases!C:C,0)))</f>
        <v/>
      </c>
      <c r="C18" s="9"/>
      <c r="D18" s="9" t="str">
        <f>IF(ISBLANK(C18),"",VLOOKUP(C18,Loadcases!$C$3:$E$8,3,FALSE))</f>
        <v/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1" t="str">
        <f>IFERROR(_xll.Create.Structure.Load?by_LoadType_Loadcase_ListOfDouble_String_LoadAxis_Boolean_String(E18,D18,F18:K18,L18,M18,N18,O18),"")</f>
        <v/>
      </c>
    </row>
    <row r="19" spans="2:16" x14ac:dyDescent="0.25">
      <c r="B19" s="33" t="str">
        <f>IF(ISBLANK(C19),"",INDEX(Loadcases!B:B,MATCH(C19,Loadcases!C:C,0)))</f>
        <v/>
      </c>
      <c r="C19" s="29"/>
      <c r="D19" s="29" t="str">
        <f>IF(ISBLANK(C19),"",VLOOKUP(C19,Loadcases!$C$3:$E$8,3,FALSE))</f>
        <v/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4" t="str">
        <f>IFERROR(_xll.Create.Structure.Load?by_LoadType_Loadcase_ListOfDouble_String_LoadAxis_Boolean_String(E19,D19,F19:K19,L19,M19,N19,O19),"")</f>
        <v/>
      </c>
    </row>
    <row r="20" spans="2:16" x14ac:dyDescent="0.25">
      <c r="B20" s="10" t="str">
        <f>IF(ISBLANK(C20),"",INDEX(Loadcases!B:B,MATCH(C20,Loadcases!C:C,0)))</f>
        <v/>
      </c>
      <c r="C20" s="9"/>
      <c r="D20" s="9" t="str">
        <f>IF(ISBLANK(C20),"",VLOOKUP(C20,Loadcases!$C$3:$E$8,3,FALSE))</f>
        <v/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1" t="str">
        <f>IFERROR(_xll.Create.Structure.Load?by_LoadType_Loadcase_ListOfDouble_String_LoadAxis_Boolean_String(E20,D20,F20:K20,L20,M20,N20,O20),"")</f>
        <v/>
      </c>
    </row>
    <row r="21" spans="2:16" ht="15" thickBot="1" x14ac:dyDescent="0.3">
      <c r="B21" s="35" t="str">
        <f>IF(ISBLANK(C21),"",INDEX(Loadcases!B:B,MATCH(C21,Loadcases!C:C,0)))</f>
        <v/>
      </c>
      <c r="C21" s="30"/>
      <c r="D21" s="30" t="str">
        <f>IF(ISBLANK(C21),"",VLOOKUP(C21,Loadcases!$C$3:$E$8,3,FALSE))</f>
        <v/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6" t="str">
        <f>IFERROR(_xll.Create.Structure.Load?by_LoadType_Loadcase_ListOfDouble_String_LoadAxis_Boolean_String(E21,D21,F21:K21,L21,M21,N21,O21),"")</f>
        <v/>
      </c>
    </row>
  </sheetData>
  <mergeCells count="10">
    <mergeCell ref="P2:P3"/>
    <mergeCell ref="B2:B3"/>
    <mergeCell ref="C2:C3"/>
    <mergeCell ref="D2:D3"/>
    <mergeCell ref="E2:E3"/>
    <mergeCell ref="F2:K2"/>
    <mergeCell ref="L2:L3"/>
    <mergeCell ref="M2:M3"/>
    <mergeCell ref="N2:N3"/>
    <mergeCell ref="O2:O3"/>
  </mergeCells>
  <dataValidations count="1">
    <dataValidation type="list" allowBlank="1" showInputMessage="1" showErrorMessage="1" sqref="E4:E21">
      <formula1>$R$4:$R$9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Loadcases!$C$3:$C$8</xm:f>
          </x14:formula1>
          <xm:sqref>C4:C21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8"/>
  <sheetViews>
    <sheetView workbookViewId="0">
      <selection activeCell="D20" sqref="D20"/>
    </sheetView>
  </sheetViews>
  <sheetFormatPr defaultRowHeight="14.25" x14ac:dyDescent="0.25"/>
  <cols>
    <col min="1" max="1" width="3.85546875" customWidth="1"/>
    <col min="2" max="2" width="8.140625" bestFit="1" customWidth="1"/>
    <col min="3" max="3" width="27.7109375" bestFit="1" customWidth="1"/>
    <col min="4" max="4" width="31.7109375" customWidth="1"/>
    <col min="5" max="25" width="4.5703125" customWidth="1"/>
  </cols>
  <sheetData>
    <row r="1" spans="2:26" ht="15" thickBot="1" x14ac:dyDescent="0.3"/>
    <row r="2" spans="2:26" ht="76.5" customHeight="1" x14ac:dyDescent="0.25">
      <c r="E2" s="60" t="str">
        <f ca="1">OFFSET(Loadcases!$C$3, COLUMN()-COLUMN($E$3), 0)</f>
        <v>Self-Weight</v>
      </c>
      <c r="F2" s="47" t="str">
        <f ca="1">OFFSET(Loadcases!$C$3, COLUMN()-COLUMN($E$3), 0)</f>
        <v>SDL</v>
      </c>
      <c r="G2" s="46" t="str">
        <f ca="1">OFFSET(Loadcases!$C$3, COLUMN()-COLUMN($E$3), 0)</f>
        <v>Live</v>
      </c>
      <c r="H2" s="47" t="str">
        <f ca="1">OFFSET(Loadcases!$C$3, COLUMN()-COLUMN($E$3), 0)</f>
        <v>Snow</v>
      </c>
      <c r="I2" s="46" t="str">
        <f ca="1">OFFSET(Loadcases!$C$3, COLUMN()-COLUMN($E$3), 0)</f>
        <v>Wind East</v>
      </c>
      <c r="J2" s="47" t="str">
        <f ca="1">OFFSET(Loadcases!$C$3, COLUMN()-COLUMN($E$3), 0)</f>
        <v>Wind West</v>
      </c>
      <c r="K2" s="47"/>
      <c r="L2" s="46"/>
      <c r="M2" s="18"/>
      <c r="N2" s="24"/>
      <c r="O2" s="18"/>
      <c r="P2" s="24"/>
      <c r="Q2" s="18"/>
      <c r="R2" s="24"/>
      <c r="S2" s="18"/>
      <c r="T2" s="24"/>
      <c r="U2" s="18"/>
      <c r="V2" s="24"/>
      <c r="W2" s="18"/>
      <c r="X2" s="24"/>
      <c r="Y2" s="19"/>
    </row>
    <row r="3" spans="2:26" ht="29.25" thickBot="1" x14ac:dyDescent="0.3">
      <c r="E3" s="61" t="str">
        <f ca="1">OFFSET(Loadcases!$D$3, COLUMN()-COLUMN($E$3), 0)</f>
        <v>Dead</v>
      </c>
      <c r="F3" s="49" t="str">
        <f ca="1">OFFSET(Loadcases!$D$3, COLUMN()-COLUMN($E$3), 0)</f>
        <v>Dead</v>
      </c>
      <c r="G3" s="48" t="str">
        <f ca="1">OFFSET(Loadcases!$D$3, COLUMN()-COLUMN($E$3), 0)</f>
        <v>Live</v>
      </c>
      <c r="H3" s="49" t="str">
        <f ca="1">OFFSET(Loadcases!$D$3, COLUMN()-COLUMN($E$3), 0)</f>
        <v>Snow</v>
      </c>
      <c r="I3" s="48" t="str">
        <f ca="1">OFFSET(Loadcases!$D$3, COLUMN()-COLUMN($E$3), 0)</f>
        <v>Wind</v>
      </c>
      <c r="J3" s="49" t="str">
        <f ca="1">OFFSET(Loadcases!$D$3, COLUMN()-COLUMN($E$3), 0)</f>
        <v>Wind</v>
      </c>
      <c r="K3" s="22"/>
      <c r="L3" s="25"/>
      <c r="M3" s="22"/>
      <c r="N3" s="25"/>
      <c r="O3" s="22"/>
      <c r="P3" s="25"/>
      <c r="Q3" s="22"/>
      <c r="R3" s="25"/>
      <c r="S3" s="22"/>
      <c r="T3" s="25"/>
      <c r="U3" s="22"/>
      <c r="V3" s="25"/>
      <c r="W3" s="22"/>
      <c r="X3" s="25"/>
      <c r="Y3" s="23"/>
    </row>
    <row r="4" spans="2:26" x14ac:dyDescent="0.25">
      <c r="B4" s="41" t="s">
        <v>67</v>
      </c>
      <c r="C4" s="42" t="s">
        <v>47</v>
      </c>
      <c r="D4" s="45" t="s">
        <v>16</v>
      </c>
      <c r="E4" s="59" t="str">
        <f ca="1">OFFSET(Loadcases!$E$3, COLUMN()-COLUMN($E$3), 0)</f>
        <v>Loadcase [iJyG16VS]</v>
      </c>
      <c r="F4" s="54" t="str">
        <f ca="1">OFFSET(Loadcases!$E$3, COLUMN()-COLUMN($E$3), 0)</f>
        <v>Loadcase [B6z9+Q6j]</v>
      </c>
      <c r="G4" s="59" t="str">
        <f ca="1">OFFSET(Loadcases!$E$3, COLUMN()-COLUMN($E$3), 0)</f>
        <v>Loadcase [mZUprAwP]</v>
      </c>
      <c r="H4" s="54" t="str">
        <f ca="1">OFFSET(Loadcases!$E$3, COLUMN()-COLUMN($E$3), 0)</f>
        <v>Loadcase [kSoex8l6]</v>
      </c>
      <c r="I4" s="59" t="str">
        <f ca="1">OFFSET(Loadcases!$E$3, COLUMN()-COLUMN($E$3), 0)</f>
        <v>Loadcase [H3srwH37]</v>
      </c>
      <c r="J4" s="54" t="str">
        <f ca="1">OFFSET(Loadcases!$E$3, COLUMN()-COLUMN($E$3), 0)</f>
        <v>Loadcase [WM+7nGKF]</v>
      </c>
      <c r="K4" s="22"/>
      <c r="L4" s="25"/>
      <c r="M4" s="22"/>
      <c r="N4" s="25"/>
      <c r="O4" s="22"/>
      <c r="P4" s="25"/>
      <c r="Q4" s="22"/>
      <c r="R4" s="25"/>
      <c r="S4" s="22"/>
      <c r="T4" s="25"/>
      <c r="U4" s="22"/>
      <c r="V4" s="25"/>
      <c r="W4" s="22"/>
      <c r="X4" s="25"/>
      <c r="Y4" s="23"/>
    </row>
    <row r="5" spans="2:26" x14ac:dyDescent="0.25">
      <c r="B5" s="55">
        <v>100</v>
      </c>
      <c r="C5" s="56" t="s">
        <v>54</v>
      </c>
      <c r="D5" s="56" t="str">
        <f ca="1">_xll.Create.Structure.LoadCombination?by_String_Int32_ListOfLoadcase_ListOfDouble_Boolean(C5,B5,$E$4:$J$4,E5:J5)</f>
        <v>LoadCombination [HE4t/b9N]</v>
      </c>
      <c r="E5" s="56">
        <v>1</v>
      </c>
      <c r="F5" s="57">
        <v>0</v>
      </c>
      <c r="G5" s="56">
        <v>0</v>
      </c>
      <c r="H5" s="57">
        <v>0</v>
      </c>
      <c r="I5" s="56">
        <v>0</v>
      </c>
      <c r="J5" s="57">
        <v>0</v>
      </c>
      <c r="K5" s="56"/>
      <c r="L5" s="57"/>
      <c r="M5" s="56"/>
      <c r="N5" s="57"/>
      <c r="O5" s="56"/>
      <c r="P5" s="57"/>
      <c r="Q5" s="56"/>
      <c r="R5" s="57"/>
      <c r="S5" s="56"/>
      <c r="T5" s="57"/>
      <c r="U5" s="56"/>
      <c r="V5" s="57"/>
      <c r="W5" s="56"/>
      <c r="X5" s="57"/>
      <c r="Y5" s="58"/>
      <c r="Z5" s="9"/>
    </row>
    <row r="6" spans="2:26" x14ac:dyDescent="0.25">
      <c r="B6" s="26">
        <v>101</v>
      </c>
      <c r="C6" s="27" t="s">
        <v>48</v>
      </c>
      <c r="D6" s="27" t="str">
        <f ca="1">_xll.Create.Structure.LoadCombination?by_String_Int32_ListOfLoadcase_ListOfDouble_Boolean(C6,B6,$E$4:$J$4,E6:J6)</f>
        <v>LoadCombination [LB//9dpO]</v>
      </c>
      <c r="E6" s="27">
        <v>1</v>
      </c>
      <c r="F6" s="32">
        <v>1</v>
      </c>
      <c r="G6" s="27">
        <v>0</v>
      </c>
      <c r="H6" s="32">
        <v>0</v>
      </c>
      <c r="I6" s="27">
        <v>0</v>
      </c>
      <c r="J6" s="32">
        <v>0</v>
      </c>
      <c r="K6" s="27"/>
      <c r="L6" s="32"/>
      <c r="M6" s="27"/>
      <c r="N6" s="32"/>
      <c r="O6" s="27"/>
      <c r="P6" s="32"/>
      <c r="Q6" s="27"/>
      <c r="R6" s="32"/>
      <c r="S6" s="27"/>
      <c r="T6" s="32"/>
      <c r="U6" s="27"/>
      <c r="V6" s="32"/>
      <c r="W6" s="27"/>
      <c r="X6" s="32"/>
      <c r="Y6" s="28"/>
      <c r="Z6" s="9"/>
    </row>
    <row r="7" spans="2:26" x14ac:dyDescent="0.25">
      <c r="B7" s="14">
        <v>102</v>
      </c>
      <c r="C7" s="15" t="s">
        <v>49</v>
      </c>
      <c r="D7" s="15" t="str">
        <f ca="1">_xll.Create.Structure.LoadCombination?by_String_Int32_ListOfLoadcase_ListOfDouble_Boolean(C7,B7,$E$4:$J$4,E7:J7)</f>
        <v>LoadCombination [TqBXtkZS]</v>
      </c>
      <c r="E7" s="15">
        <v>1</v>
      </c>
      <c r="F7" s="29">
        <v>1</v>
      </c>
      <c r="G7" s="15">
        <v>1</v>
      </c>
      <c r="H7" s="29">
        <v>0</v>
      </c>
      <c r="I7" s="15">
        <v>0</v>
      </c>
      <c r="J7" s="29">
        <v>0</v>
      </c>
      <c r="K7" s="15"/>
      <c r="L7" s="29"/>
      <c r="M7" s="15"/>
      <c r="N7" s="29"/>
      <c r="O7" s="15"/>
      <c r="P7" s="29"/>
      <c r="Q7" s="15"/>
      <c r="R7" s="29"/>
      <c r="S7" s="15"/>
      <c r="T7" s="29"/>
      <c r="U7" s="15"/>
      <c r="V7" s="29"/>
      <c r="W7" s="15"/>
      <c r="X7" s="29"/>
      <c r="Y7" s="20"/>
      <c r="Z7" s="9"/>
    </row>
    <row r="8" spans="2:26" x14ac:dyDescent="0.25">
      <c r="B8" s="26">
        <v>103</v>
      </c>
      <c r="C8" s="27" t="s">
        <v>50</v>
      </c>
      <c r="D8" s="27" t="str">
        <f ca="1">_xll.Create.Structure.LoadCombination?by_String_Int32_ListOfLoadcase_ListOfDouble_Boolean(C8,B8,$E$4:$J$4,E8:J8)</f>
        <v>LoadCombination [BnwJfD9S]</v>
      </c>
      <c r="E8" s="27">
        <v>1</v>
      </c>
      <c r="F8" s="32">
        <v>1</v>
      </c>
      <c r="G8" s="27">
        <v>0</v>
      </c>
      <c r="H8" s="32">
        <v>1</v>
      </c>
      <c r="I8" s="27">
        <v>0</v>
      </c>
      <c r="J8" s="32">
        <v>0</v>
      </c>
      <c r="K8" s="27"/>
      <c r="L8" s="32"/>
      <c r="M8" s="27"/>
      <c r="N8" s="32"/>
      <c r="O8" s="27"/>
      <c r="P8" s="32"/>
      <c r="Q8" s="27"/>
      <c r="R8" s="32"/>
      <c r="S8" s="27"/>
      <c r="T8" s="32"/>
      <c r="U8" s="27"/>
      <c r="V8" s="32"/>
      <c r="W8" s="27"/>
      <c r="X8" s="32"/>
      <c r="Y8" s="28"/>
      <c r="Z8" s="9"/>
    </row>
    <row r="9" spans="2:26" x14ac:dyDescent="0.25">
      <c r="B9" s="14">
        <v>104</v>
      </c>
      <c r="C9" s="15" t="s">
        <v>52</v>
      </c>
      <c r="D9" s="15" t="str">
        <f ca="1">_xll.Create.Structure.LoadCombination?by_String_Int32_ListOfLoadcase_ListOfDouble_Boolean(C9,B9,$E$4:$J$4,E9:J9)</f>
        <v>LoadCombination [ZaP+diSF]</v>
      </c>
      <c r="E9" s="15">
        <v>1</v>
      </c>
      <c r="F9" s="29">
        <v>1</v>
      </c>
      <c r="G9" s="15">
        <v>0</v>
      </c>
      <c r="H9" s="29">
        <v>0</v>
      </c>
      <c r="I9" s="15">
        <v>1</v>
      </c>
      <c r="J9" s="29">
        <v>0</v>
      </c>
      <c r="K9" s="15"/>
      <c r="L9" s="29"/>
      <c r="M9" s="15"/>
      <c r="N9" s="29"/>
      <c r="O9" s="15"/>
      <c r="P9" s="29"/>
      <c r="Q9" s="15"/>
      <c r="R9" s="29"/>
      <c r="S9" s="15"/>
      <c r="T9" s="29"/>
      <c r="U9" s="15"/>
      <c r="V9" s="29"/>
      <c r="W9" s="15"/>
      <c r="X9" s="29"/>
      <c r="Y9" s="20"/>
      <c r="Z9" s="9"/>
    </row>
    <row r="10" spans="2:26" x14ac:dyDescent="0.25">
      <c r="B10" s="26">
        <v>105</v>
      </c>
      <c r="C10" s="27" t="s">
        <v>51</v>
      </c>
      <c r="D10" s="27" t="str">
        <f ca="1">_xll.Create.Structure.LoadCombination?by_String_Int32_ListOfLoadcase_ListOfDouble_Boolean(C10,B10,$E$4:$J$4,E10:J10)</f>
        <v>LoadCombination [cEbROykK]</v>
      </c>
      <c r="E10" s="27">
        <v>1</v>
      </c>
      <c r="F10" s="32">
        <v>1</v>
      </c>
      <c r="G10" s="27">
        <v>0</v>
      </c>
      <c r="H10" s="32">
        <v>0</v>
      </c>
      <c r="I10" s="27">
        <v>0</v>
      </c>
      <c r="J10" s="32">
        <v>1</v>
      </c>
      <c r="K10" s="27"/>
      <c r="L10" s="32"/>
      <c r="M10" s="27"/>
      <c r="N10" s="32"/>
      <c r="O10" s="27"/>
      <c r="P10" s="32"/>
      <c r="Q10" s="27"/>
      <c r="R10" s="32"/>
      <c r="S10" s="27"/>
      <c r="T10" s="32"/>
      <c r="U10" s="27"/>
      <c r="V10" s="32"/>
      <c r="W10" s="27"/>
      <c r="X10" s="32"/>
      <c r="Y10" s="28"/>
      <c r="Z10" s="9"/>
    </row>
    <row r="11" spans="2:26" x14ac:dyDescent="0.25">
      <c r="B11" s="14"/>
      <c r="C11" s="15"/>
      <c r="D11" s="15"/>
      <c r="E11" s="15"/>
      <c r="F11" s="29"/>
      <c r="G11" s="15"/>
      <c r="H11" s="29"/>
      <c r="I11" s="15"/>
      <c r="J11" s="29"/>
      <c r="K11" s="15"/>
      <c r="L11" s="29"/>
      <c r="M11" s="15"/>
      <c r="N11" s="29"/>
      <c r="O11" s="15"/>
      <c r="P11" s="29"/>
      <c r="Q11" s="15"/>
      <c r="R11" s="29"/>
      <c r="S11" s="15"/>
      <c r="T11" s="29"/>
      <c r="U11" s="15"/>
      <c r="V11" s="29"/>
      <c r="W11" s="15"/>
      <c r="X11" s="29"/>
      <c r="Y11" s="20"/>
      <c r="Z11" s="9"/>
    </row>
    <row r="12" spans="2:26" x14ac:dyDescent="0.25">
      <c r="B12" s="26">
        <v>200</v>
      </c>
      <c r="C12" s="27" t="s">
        <v>53</v>
      </c>
      <c r="D12" s="27" t="str">
        <f ca="1">_xll.Create.Structure.LoadCombination?by_String_Int32_ListOfLoadcase_ListOfDouble_Boolean(C12,B12,$E$4:$J$4,E12:J12)</f>
        <v>LoadCombination [IIjaNmlL]</v>
      </c>
      <c r="E12" s="27">
        <v>1.4</v>
      </c>
      <c r="F12" s="32">
        <v>0</v>
      </c>
      <c r="G12" s="27">
        <v>0</v>
      </c>
      <c r="H12" s="32">
        <v>0</v>
      </c>
      <c r="I12" s="27">
        <v>0</v>
      </c>
      <c r="J12" s="32">
        <v>0</v>
      </c>
      <c r="K12" s="27"/>
      <c r="L12" s="32"/>
      <c r="M12" s="27"/>
      <c r="N12" s="32"/>
      <c r="O12" s="27"/>
      <c r="P12" s="32"/>
      <c r="Q12" s="27"/>
      <c r="R12" s="32"/>
      <c r="S12" s="27"/>
      <c r="T12" s="32"/>
      <c r="U12" s="27"/>
      <c r="V12" s="32"/>
      <c r="W12" s="27"/>
      <c r="X12" s="32"/>
      <c r="Y12" s="28"/>
      <c r="Z12" s="9"/>
    </row>
    <row r="13" spans="2:26" x14ac:dyDescent="0.25">
      <c r="B13" s="14">
        <v>201</v>
      </c>
      <c r="C13" s="15" t="s">
        <v>55</v>
      </c>
      <c r="D13" s="15" t="str">
        <f ca="1">_xll.Create.Structure.LoadCombination?by_String_Int32_ListOfLoadcase_ListOfDouble_Boolean(C13,B13,$E$4:$J$4,E13:J13)</f>
        <v>LoadCombination [4rQZIoTv]</v>
      </c>
      <c r="E13" s="15">
        <v>1.4</v>
      </c>
      <c r="F13" s="29">
        <v>1.4</v>
      </c>
      <c r="G13" s="15">
        <v>0</v>
      </c>
      <c r="H13" s="29">
        <v>0</v>
      </c>
      <c r="I13" s="15">
        <v>0</v>
      </c>
      <c r="J13" s="29">
        <v>0</v>
      </c>
      <c r="K13" s="15"/>
      <c r="L13" s="29"/>
      <c r="M13" s="15"/>
      <c r="N13" s="29"/>
      <c r="O13" s="15"/>
      <c r="P13" s="29"/>
      <c r="Q13" s="15"/>
      <c r="R13" s="29"/>
      <c r="S13" s="15"/>
      <c r="T13" s="29"/>
      <c r="U13" s="15"/>
      <c r="V13" s="29"/>
      <c r="W13" s="15"/>
      <c r="X13" s="29"/>
      <c r="Y13" s="20"/>
      <c r="Z13" s="9"/>
    </row>
    <row r="14" spans="2:26" x14ac:dyDescent="0.25">
      <c r="B14" s="26">
        <v>202</v>
      </c>
      <c r="C14" s="27" t="s">
        <v>56</v>
      </c>
      <c r="D14" s="27" t="str">
        <f ca="1">_xll.Create.Structure.LoadCombination?by_String_Int32_ListOfLoadcase_ListOfDouble_Boolean(C14,B14,$E$4:$J$4,E14:J14)</f>
        <v>LoadCombination [Zl6lO3t0]</v>
      </c>
      <c r="E14" s="27">
        <v>1.4</v>
      </c>
      <c r="F14" s="32">
        <v>1.4</v>
      </c>
      <c r="G14" s="27">
        <v>1.6</v>
      </c>
      <c r="H14" s="32">
        <v>0</v>
      </c>
      <c r="I14" s="27">
        <v>0</v>
      </c>
      <c r="J14" s="32">
        <v>0</v>
      </c>
      <c r="K14" s="27"/>
      <c r="L14" s="32"/>
      <c r="M14" s="27"/>
      <c r="N14" s="32"/>
      <c r="O14" s="27"/>
      <c r="P14" s="32"/>
      <c r="Q14" s="27"/>
      <c r="R14" s="32"/>
      <c r="S14" s="27"/>
      <c r="T14" s="32"/>
      <c r="U14" s="27"/>
      <c r="V14" s="32"/>
      <c r="W14" s="27"/>
      <c r="X14" s="32"/>
      <c r="Y14" s="28"/>
      <c r="Z14" s="9"/>
    </row>
    <row r="15" spans="2:26" x14ac:dyDescent="0.25">
      <c r="B15" s="14">
        <v>203</v>
      </c>
      <c r="C15" s="15" t="s">
        <v>57</v>
      </c>
      <c r="D15" s="15" t="str">
        <f ca="1">_xll.Create.Structure.LoadCombination?by_String_Int32_ListOfLoadcase_ListOfDouble_Boolean(C15,B15,$E$4:$J$4,E15:J15)</f>
        <v>LoadCombination [lUEAftUD]</v>
      </c>
      <c r="E15" s="15">
        <v>1.4</v>
      </c>
      <c r="F15" s="29">
        <v>1.4</v>
      </c>
      <c r="G15" s="15">
        <v>0</v>
      </c>
      <c r="H15" s="29">
        <v>1.6</v>
      </c>
      <c r="I15" s="15">
        <v>0</v>
      </c>
      <c r="J15" s="29">
        <v>0</v>
      </c>
      <c r="K15" s="15"/>
      <c r="L15" s="29"/>
      <c r="M15" s="15"/>
      <c r="N15" s="29"/>
      <c r="O15" s="15"/>
      <c r="P15" s="29"/>
      <c r="Q15" s="15"/>
      <c r="R15" s="29"/>
      <c r="S15" s="15"/>
      <c r="T15" s="29"/>
      <c r="U15" s="15"/>
      <c r="V15" s="29"/>
      <c r="W15" s="15"/>
      <c r="X15" s="29"/>
      <c r="Y15" s="20"/>
      <c r="Z15" s="9"/>
    </row>
    <row r="16" spans="2:26" x14ac:dyDescent="0.25">
      <c r="B16" s="26">
        <v>204</v>
      </c>
      <c r="C16" s="27" t="s">
        <v>58</v>
      </c>
      <c r="D16" s="27" t="str">
        <f ca="1">_xll.Create.Structure.LoadCombination?by_String_Int32_ListOfLoadcase_ListOfDouble_Boolean(C16,B16,$E$4:$J$4,E16:J16)</f>
        <v>LoadCombination [HlaRcV89]</v>
      </c>
      <c r="E16" s="27">
        <v>1.4</v>
      </c>
      <c r="F16" s="32">
        <v>1.4</v>
      </c>
      <c r="G16" s="27">
        <v>0</v>
      </c>
      <c r="H16" s="32">
        <v>0</v>
      </c>
      <c r="I16" s="27">
        <v>1.6</v>
      </c>
      <c r="J16" s="32">
        <v>0</v>
      </c>
      <c r="K16" s="27"/>
      <c r="L16" s="32"/>
      <c r="M16" s="27"/>
      <c r="N16" s="32"/>
      <c r="O16" s="27"/>
      <c r="P16" s="32"/>
      <c r="Q16" s="27"/>
      <c r="R16" s="32"/>
      <c r="S16" s="27"/>
      <c r="T16" s="32"/>
      <c r="U16" s="27"/>
      <c r="V16" s="32"/>
      <c r="W16" s="27"/>
      <c r="X16" s="32"/>
      <c r="Y16" s="28"/>
      <c r="Z16" s="9"/>
    </row>
    <row r="17" spans="2:26" ht="15" thickBot="1" x14ac:dyDescent="0.3">
      <c r="B17" s="16">
        <v>205</v>
      </c>
      <c r="C17" s="17" t="s">
        <v>59</v>
      </c>
      <c r="D17" s="17" t="str">
        <f ca="1">_xll.Create.Structure.LoadCombination?by_String_Int32_ListOfLoadcase_ListOfDouble_Boolean(C17,B17,$E$4:$J$4,E17:J17)</f>
        <v>LoadCombination [KykA7SlI]</v>
      </c>
      <c r="E17" s="17">
        <v>1.4</v>
      </c>
      <c r="F17" s="30">
        <v>1.4</v>
      </c>
      <c r="G17" s="17">
        <v>0</v>
      </c>
      <c r="H17" s="30">
        <v>0</v>
      </c>
      <c r="I17" s="17">
        <v>0</v>
      </c>
      <c r="J17" s="30">
        <v>1.6</v>
      </c>
      <c r="K17" s="17"/>
      <c r="L17" s="30"/>
      <c r="M17" s="17"/>
      <c r="N17" s="30"/>
      <c r="O17" s="17"/>
      <c r="P17" s="30"/>
      <c r="Q17" s="17"/>
      <c r="R17" s="30"/>
      <c r="S17" s="17"/>
      <c r="T17" s="30"/>
      <c r="U17" s="17"/>
      <c r="V17" s="30"/>
      <c r="W17" s="17"/>
      <c r="X17" s="30"/>
      <c r="Y17" s="21"/>
      <c r="Z17" s="9"/>
    </row>
    <row r="18" spans="2:26" x14ac:dyDescent="0.25">
      <c r="P18" s="3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7"/>
  <sheetViews>
    <sheetView workbookViewId="0">
      <selection activeCell="I5" sqref="I5"/>
    </sheetView>
  </sheetViews>
  <sheetFormatPr defaultRowHeight="14.25" x14ac:dyDescent="0.25"/>
  <cols>
    <col min="2" max="2" width="18.140625" customWidth="1"/>
    <col min="3" max="3" width="5.85546875" bestFit="1" customWidth="1"/>
    <col min="4" max="4" width="2" customWidth="1"/>
    <col min="5" max="5" width="24.28515625" bestFit="1" customWidth="1"/>
    <col min="6" max="6" width="7.140625" bestFit="1" customWidth="1"/>
  </cols>
  <sheetData>
    <row r="1" spans="2:6" ht="15" customHeight="1" thickBot="1" x14ac:dyDescent="0.3"/>
    <row r="2" spans="2:6" ht="15" customHeight="1" thickBot="1" x14ac:dyDescent="0.3">
      <c r="B2" s="62" t="s">
        <v>64</v>
      </c>
      <c r="C2" s="8" t="b">
        <v>0</v>
      </c>
      <c r="D2" s="9"/>
      <c r="E2" s="72" t="s">
        <v>68</v>
      </c>
      <c r="F2" s="73"/>
    </row>
    <row r="3" spans="2:6" ht="15" thickBot="1" x14ac:dyDescent="0.3">
      <c r="E3" s="74"/>
      <c r="F3" s="75"/>
    </row>
    <row r="4" spans="2:6" x14ac:dyDescent="0.25">
      <c r="B4" s="51" t="s">
        <v>60</v>
      </c>
      <c r="C4" s="6" t="s">
        <v>65</v>
      </c>
      <c r="D4" s="6"/>
      <c r="E4" s="6" t="s">
        <v>66</v>
      </c>
      <c r="F4" s="7"/>
    </row>
    <row r="5" spans="2:6" x14ac:dyDescent="0.25">
      <c r="B5" s="52" t="s">
        <v>61</v>
      </c>
      <c r="C5" s="9">
        <v>4000</v>
      </c>
      <c r="D5" s="9"/>
      <c r="E5" s="9" t="str">
        <f>_xll.Adapter.Create.SocketAdapter?by_String_Int32(,C5)</f>
        <v>SocketAdapter [KFp04KYl]</v>
      </c>
      <c r="F5" s="11" t="b">
        <f>_xll.Adapter.Push?by_BHoMAdapter_IEnumerableOfIObject_String_DictionaryOfString_Object_Boolean(E5, Loads!$P$4:$P$11, , , $C$2)</f>
        <v>0</v>
      </c>
    </row>
    <row r="6" spans="2:6" x14ac:dyDescent="0.25">
      <c r="B6" s="52" t="s">
        <v>62</v>
      </c>
      <c r="C6" s="9">
        <v>4001</v>
      </c>
      <c r="D6" s="9"/>
      <c r="E6" s="9" t="str">
        <f>_xll.Adapter.Create.SocketAdapter?by_String_Int32(,C6)</f>
        <v>SocketAdapter [KfD178zl]</v>
      </c>
      <c r="F6" s="11" t="b">
        <f>_xll.Adapter.Push?by_BHoMAdapter_IEnumerableOfIObject_String_DictionaryOfString_Object_Boolean(E6, Loadcases!$E$3:$E$8, , , $C$2)</f>
        <v>0</v>
      </c>
    </row>
    <row r="7" spans="2:6" ht="15" thickBot="1" x14ac:dyDescent="0.3">
      <c r="B7" s="53" t="s">
        <v>63</v>
      </c>
      <c r="C7" s="12">
        <v>4002</v>
      </c>
      <c r="D7" s="12"/>
      <c r="E7" s="12" t="str">
        <f>_xll.Adapter.Create.SocketAdapter?by_String_Int32(,C7)</f>
        <v>SocketAdapter [JNiynzx5]</v>
      </c>
      <c r="F7" s="13" t="e">
        <f ca="1">_xll.Adapter.Push?by_BHoMAdapter_IEnumerableOfIObject_String_DictionaryOfString_Object_Boolean(E7, 'Load Combinations'!D5:D17, , , $C$2)</f>
        <v>#NULL!</v>
      </c>
    </row>
  </sheetData>
  <mergeCells count="1">
    <mergeCell ref="E2:F3"/>
  </mergeCells>
  <dataValidations count="1">
    <dataValidation type="list" allowBlank="1" showInputMessage="1" showErrorMessage="1" sqref="C2:D2">
      <formula1>"TRUE,FALSE"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BHoM_DataHidden</vt:lpstr>
      <vt:lpstr>Loadcases</vt:lpstr>
      <vt:lpstr>Loads</vt:lpstr>
      <vt:lpstr>Load Combinations</vt:lpstr>
      <vt:lpstr>Adapter</vt:lpstr>
    </vt:vector>
  </TitlesOfParts>
  <Company>BuroHappold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Wakeman</dc:creator>
  <cp:lastModifiedBy>Andrew Wakeman</cp:lastModifiedBy>
  <dcterms:created xsi:type="dcterms:W3CDTF">2018-12-14T12:22:45Z</dcterms:created>
  <dcterms:modified xsi:type="dcterms:W3CDTF">2018-12-18T10:12:01Z</dcterms:modified>
</cp:coreProperties>
</file>